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44.xml" ContentType="application/vnd.openxmlformats-officedocument.spreadsheetml.worksheet+xml"/>
  <Override PartName="/xl/worksheets/sheet1.xml" ContentType="application/vnd.openxmlformats-officedocument.spreadsheetml.worksheet+xml"/>
  <Override PartName="/xl/worksheets/sheet45.xml" ContentType="application/vnd.openxmlformats-officedocument.spreadsheetml.worksheet+xml"/>
  <Override PartName="/xl/worksheets/sheet2.xml" ContentType="application/vnd.openxmlformats-officedocument.spreadsheetml.worksheet+xml"/>
  <Override PartName="/xl/worksheets/sheet46.xml" ContentType="application/vnd.openxmlformats-officedocument.spreadsheetml.worksheet+xml"/>
  <Override PartName="/xl/worksheets/sheet3.xml" ContentType="application/vnd.openxmlformats-officedocument.spreadsheetml.worksheet+xml"/>
  <Override PartName="/xl/worksheets/sheet47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48.xml" ContentType="application/vnd.openxmlformats-officedocument.spreadsheetml.worksheet+xml"/>
  <Override PartName="/xl/worksheets/sheet6.xml" ContentType="application/vnd.openxmlformats-officedocument.spreadsheetml.worksheet+xml"/>
  <Override PartName="/xl/worksheets/sheet49.xml" ContentType="application/vnd.openxmlformats-officedocument.spreadsheetml.worksheet+xml"/>
  <Override PartName="/xl/worksheets/sheet7.xml" ContentType="application/vnd.openxmlformats-officedocument.spreadsheetml.worksheet+xml"/>
  <Override PartName="/xl/worksheets/sheet60.xml" ContentType="application/vnd.openxmlformats-officedocument.spreadsheetml.worksheet+xml"/>
  <Override PartName="/xl/worksheets/sheet8.xml" ContentType="application/vnd.openxmlformats-officedocument.spreadsheetml.worksheet+xml"/>
  <Override PartName="/xl/worksheets/sheet61.xml" ContentType="application/vnd.openxmlformats-officedocument.spreadsheetml.worksheet+xml"/>
  <Override PartName="/xl/worksheets/sheet9.xml" ContentType="application/vnd.openxmlformats-officedocument.spreadsheetml.worksheet+xml"/>
  <Override PartName="/xl/worksheets/sheet6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_rels/sheet2.xml.rels" ContentType="application/vnd.openxmlformats-package.relationships+xml"/>
  <Override PartName="/xl/worksheets/_rels/sheet22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введ" sheetId="1" state="visible" r:id="rId2"/>
    <sheet name="150.00" sheetId="2" state="visible" r:id="rId3"/>
    <sheet name="150.01" sheetId="3" state="visible" r:id="rId4"/>
    <sheet name="150.02" sheetId="4" state="visible" r:id="rId5"/>
    <sheet name="150.03" sheetId="5" state="visible" r:id="rId6"/>
    <sheet name="150.04" sheetId="6" state="visible" r:id="rId7"/>
    <sheet name="150.05 ФА" sheetId="7" state="visible" r:id="rId8"/>
    <sheet name="150.06" sheetId="8" state="visible" r:id="rId9"/>
    <sheet name="150.07" sheetId="9" state="visible" r:id="rId10"/>
    <sheet name="150.08" sheetId="10" state="visible" r:id="rId11"/>
    <sheet name="150.09" sheetId="11" state="visible" r:id="rId12"/>
    <sheet name="150.10" sheetId="12" state="visible" r:id="rId13"/>
    <sheet name="150.11" sheetId="13" state="visible" r:id="rId14"/>
    <sheet name="150.12" sheetId="14" state="visible" r:id="rId15"/>
    <sheet name="150.13" sheetId="15" state="visible" r:id="rId16"/>
    <sheet name="№ 1доход реал" sheetId="16" state="visible" r:id="rId17"/>
    <sheet name="№ 2 доход от прир стоимости " sheetId="17" state="visible" r:id="rId18"/>
    <sheet name="№ 3 производн фининструменты" sheetId="18" state="visible" r:id="rId19"/>
    <sheet name="№ 4 списание обязательств" sheetId="19" state="visible" r:id="rId20"/>
    <sheet name="№ 5 доход по сомнит обяз" sheetId="20" state="visible" r:id="rId21"/>
    <sheet name="№ 6 доход от уступки" sheetId="21" state="visible" r:id="rId22"/>
    <sheet name="№ 7 доход от выб ФА" sheetId="22" state="visible" r:id="rId23"/>
    <sheet name="№ 8 доход от корректировки" sheetId="23" state="visible" r:id="rId24"/>
    <sheet name="№ 9 превышение отчислений" sheetId="24" state="visible" r:id="rId25"/>
    <sheet name="№ 10 нецелевое использование" sheetId="25" state="visible" r:id="rId26"/>
    <sheet name="№ 11 штрафы пени" sheetId="26" state="visible" r:id="rId27"/>
    <sheet name="№ 12 дивид вознагр" sheetId="27" state="visible" r:id="rId28"/>
    <sheet name="№ 13 курсовые разницы" sheetId="28" state="visible" r:id="rId29"/>
    <sheet name="№ 14 депозит в ислам банке" sheetId="29" state="visible" r:id="rId30"/>
    <sheet name="№ 15 другие доходы" sheetId="30" state="visible" r:id="rId31"/>
    <sheet name="№ 17 коррект СГД" sheetId="31" state="visible" r:id="rId32"/>
    <sheet name="№ 18 корректир СГД" sheetId="32" state="visible" r:id="rId33"/>
    <sheet name="20.3A ТМЗ" sheetId="33" state="visible" r:id="rId34"/>
    <sheet name="20.3B фин. услуги" sheetId="34" state="visible" r:id="rId35"/>
    <sheet name="20.3C рекламные усл." sheetId="35" state="visible" r:id="rId36"/>
    <sheet name="20.3D консультационные услуги" sheetId="36" state="visible" r:id="rId37"/>
    <sheet name="20.3E маркетинговые усл." sheetId="37" state="visible" r:id="rId38"/>
    <sheet name="20.3F дизайнерские услуги" sheetId="38" state="visible" r:id="rId39"/>
    <sheet name="20.3G инжиниринговые услуги" sheetId="39" state="visible" r:id="rId40"/>
    <sheet name="20.3H прочие" sheetId="40" state="visible" r:id="rId41"/>
    <sheet name="20.4 доходы работников" sheetId="41" state="visible" r:id="rId42"/>
    <sheet name="№ 20.5, 20.9 РБП" sheetId="42" state="visible" r:id="rId43"/>
    <sheet name="150.05ФА  контракт" sheetId="43" state="visible" r:id="rId44"/>
    <sheet name="150.05 ФА внеконтрактная" sheetId="44" state="visible" r:id="rId45"/>
    <sheet name="150.05ФА общие" sheetId="45" state="visible" r:id="rId46"/>
    <sheet name="150.05ФА общ.распределение" sheetId="46" state="visible" r:id="rId47"/>
    <sheet name="20.6текущ.ремонт" sheetId="47" state="visible" r:id="rId48"/>
    <sheet name="20.7кап.ремонт" sheetId="48" state="visible" r:id="rId49"/>
    <sheet name="20.8не вычет" sheetId="49" state="visible" r:id="rId50"/>
    <sheet name="21штрафы" sheetId="50" state="visible" r:id="rId51"/>
    <sheet name="22НДС" sheetId="51" state="visible" r:id="rId52"/>
    <sheet name="24со" sheetId="52" state="visible" r:id="rId53"/>
    <sheet name="25вознагр" sheetId="53" state="visible" r:id="rId54"/>
    <sheet name="26команд.расх" sheetId="54" state="visible" r:id="rId55"/>
    <sheet name="27сомнит.обязат" sheetId="55" state="visible" r:id="rId56"/>
    <sheet name="28сомнит.треб" sheetId="56" state="visible" r:id="rId57"/>
    <sheet name="29ликвид.последствий" sheetId="57" state="visible" r:id="rId58"/>
    <sheet name="30наука" sheetId="58" state="visible" r:id="rId59"/>
    <sheet name="31страхование" sheetId="59" state="visible" r:id="rId60"/>
    <sheet name="32геолог.разведка" sheetId="60" state="visible" r:id="rId61"/>
    <sheet name="33обучение" sheetId="61" state="visible" r:id="rId62"/>
    <sheet name="35налоги" sheetId="62" state="visible" r:id="rId63"/>
    <sheet name="37инп" sheetId="63" state="visible" r:id="rId64"/>
    <sheet name="38др.вычеты" sheetId="64" state="visible" r:id="rId65"/>
    <sheet name="38осмс" sheetId="65" state="visible" r:id="rId66"/>
    <sheet name="40корр" sheetId="66" state="visible" r:id="rId67"/>
    <sheet name="50убытки перенос" sheetId="67" state="visible" r:id="rId68"/>
  </sheets>
  <definedNames>
    <definedName function="false" hidden="false" localSheetId="1" name="_xlnm.Print_Area" vbProcedure="false">'150.00'!$A$1:$O$162</definedName>
    <definedName function="false" hidden="true" localSheetId="21" name="_xlnm._FilterDatabase" vbProcedure="false">'№ 7 доход от выб ФА'!$A$14:$K$44</definedName>
    <definedName function="false" hidden="false" localSheetId="0" name="sub1002163307" vbProcedure="false">введ!$A$4</definedName>
    <definedName function="false" hidden="false" localSheetId="0" name="_SUB100" vbProcedure="false">введ!$A$3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<sst xmlns="http://schemas.openxmlformats.org/spreadsheetml/2006/main" count="3088" uniqueCount="1415">
  <si>
    <t xml:space="preserve">Уважаемые, пользователи §«Бухгалтер»!</t>
  </si>
  <si>
    <t xml:space="preserve">Вашему вниманию предлагается декларация по КПН формы 150.00 за 2020-2025 г. в excel -варианте</t>
  </si>
  <si>
    <t xml:space="preserve">Данная форма призвана оказать Вам помощь не только при финальном заполнении декларации по КПН по итогам отчетного года, но и при предварительном подведении итогов за год, в том числе и для сравнения суммы заявленных авансовых платежей и фактически исчисленного налога (для плательщиков авансовых платежей) дабы избежать штрафных санкций и своевременно откорректировать сумму авансовых платежей текущего года.</t>
  </si>
  <si>
    <t xml:space="preserve">Декларация состоит из основной, дополнительных форм и регистров, заполнение следует начинать с регистров, итоговые значения которых автоматически будут садиться в дополнительные и основные формы. При этом следует иметь в виду, что в дополнительных формах разносятся итоговые суммы доходов и вычетов, основная нагрузка при формировании итоговых сумм доходов и вычетов в разрезе контрагентов ложится на налоговые регистры, которые каждая Компания обязана утвердить в составе своей Учетной налоговой политики и соответственно ежегодно заполнять. </t>
  </si>
  <si>
    <t xml:space="preserve">Форма 150.00</t>
  </si>
  <si>
    <t xml:space="preserve">ДЕКЛАРАЦИЯ ПО КОРПОРАТИВНОМУ ПОДОХОДНОМУ НАЛОГУ </t>
  </si>
  <si>
    <t xml:space="preserve">Раздел. Общая информация о налогоплательщике</t>
  </si>
  <si>
    <t xml:space="preserve">БИН</t>
  </si>
  <si>
    <t xml:space="preserve">Налоговый период, за который предоставляется налоговая отчетность: год</t>
  </si>
  <si>
    <t xml:space="preserve">Наименование налогоплательщика</t>
  </si>
  <si>
    <t xml:space="preserve">Вид декларации:</t>
  </si>
  <si>
    <t xml:space="preserve">первоначальная</t>
  </si>
  <si>
    <t xml:space="preserve">очередная</t>
  </si>
  <si>
    <t xml:space="preserve">дополнительная</t>
  </si>
  <si>
    <t xml:space="preserve">дополнительная по уведомлению</t>
  </si>
  <si>
    <t xml:space="preserve">ликвидационная</t>
  </si>
  <si>
    <t xml:space="preserve">Номер и дата уведомления:</t>
  </si>
  <si>
    <r>
      <rPr>
        <b val="true"/>
        <sz val="11"/>
        <rFont val="Times New Roman"/>
        <family val="1"/>
        <charset val="204"/>
      </rPr>
      <t xml:space="preserve">А </t>
    </r>
    <r>
      <rPr>
        <sz val="11"/>
        <rFont val="Times New Roman"/>
        <family val="1"/>
        <charset val="204"/>
      </rPr>
      <t xml:space="preserve">номер</t>
    </r>
  </si>
  <si>
    <r>
      <rPr>
        <b val="true"/>
        <sz val="11"/>
        <rFont val="Times New Roman"/>
        <family val="1"/>
        <charset val="204"/>
      </rPr>
      <t xml:space="preserve">В </t>
    </r>
    <r>
      <rPr>
        <sz val="11"/>
        <rFont val="Times New Roman"/>
        <family val="1"/>
        <charset val="204"/>
      </rPr>
      <t xml:space="preserve">дата</t>
    </r>
  </si>
  <si>
    <t xml:space="preserve">Код валюты</t>
  </si>
  <si>
    <t xml:space="preserve">Представленные приложения:</t>
  </si>
  <si>
    <t xml:space="preserve"> 11     12      13</t>
  </si>
  <si>
    <t xml:space="preserve">Признак резидентства:</t>
  </si>
  <si>
    <r>
      <rPr>
        <b val="true"/>
        <sz val="11"/>
        <rFont val="Times New Roman"/>
        <family val="1"/>
        <charset val="204"/>
      </rPr>
      <t xml:space="preserve">А</t>
    </r>
    <r>
      <rPr>
        <sz val="11"/>
        <rFont val="Times New Roman"/>
        <family val="1"/>
        <charset val="204"/>
      </rPr>
      <t xml:space="preserve"> резидент РК</t>
    </r>
  </si>
  <si>
    <r>
      <rPr>
        <b val="true"/>
        <sz val="11"/>
        <rFont val="Times New Roman"/>
        <family val="1"/>
        <charset val="204"/>
      </rPr>
      <t xml:space="preserve">В</t>
    </r>
    <r>
      <rPr>
        <sz val="11"/>
        <rFont val="Times New Roman"/>
        <family val="1"/>
        <charset val="204"/>
      </rPr>
      <t xml:space="preserve"> нерезидент РК</t>
    </r>
  </si>
  <si>
    <t xml:space="preserve">Код страны резидентства и номер налоговой регистрации (если отмечена ячейка9):</t>
  </si>
  <si>
    <r>
      <rPr>
        <b val="true"/>
        <sz val="11"/>
        <rFont val="Times New Roman"/>
        <family val="1"/>
        <charset val="204"/>
      </rPr>
      <t xml:space="preserve">А</t>
    </r>
    <r>
      <rPr>
        <sz val="11"/>
        <rFont val="Times New Roman"/>
        <family val="1"/>
        <charset val="204"/>
      </rPr>
      <t xml:space="preserve"> код страны резидентства</t>
    </r>
  </si>
  <si>
    <r>
      <rPr>
        <b val="true"/>
        <sz val="11"/>
        <rFont val="Times New Roman"/>
        <family val="1"/>
        <charset val="204"/>
      </rPr>
      <t xml:space="preserve">В</t>
    </r>
    <r>
      <rPr>
        <sz val="11"/>
        <rFont val="Times New Roman"/>
        <family val="1"/>
        <charset val="204"/>
      </rPr>
      <t xml:space="preserve"> номер налоговой регистрации:</t>
    </r>
  </si>
  <si>
    <t xml:space="preserve">Наличие у резидента постоянного учреждения за пределами РК( укажите </t>
  </si>
  <si>
    <t xml:space="preserve">Х</t>
  </si>
  <si>
    <t xml:space="preserve">):</t>
  </si>
  <si>
    <t xml:space="preserve">Участник МФЦА в соответствии с Конституционным законом (укажите</t>
  </si>
  <si>
    <t xml:space="preserve">Раздел. Совокупный годовой доход</t>
  </si>
  <si>
    <t xml:space="preserve">Код строки</t>
  </si>
  <si>
    <t xml:space="preserve">Наименование</t>
  </si>
  <si>
    <t xml:space="preserve">Сумма</t>
  </si>
  <si>
    <t xml:space="preserve">150.00.001</t>
  </si>
  <si>
    <t xml:space="preserve">Доход от реализации </t>
  </si>
  <si>
    <t xml:space="preserve">150.00.002</t>
  </si>
  <si>
    <t xml:space="preserve">Доход от прироста стоимости </t>
  </si>
  <si>
    <t xml:space="preserve">150.00.003</t>
  </si>
  <si>
    <t xml:space="preserve">Доход по производным финансовым инструментам</t>
  </si>
  <si>
    <t xml:space="preserve">150.00.004</t>
  </si>
  <si>
    <t xml:space="preserve">Доход от списания обязательств</t>
  </si>
  <si>
    <t xml:space="preserve">150.00.005</t>
  </si>
  <si>
    <t xml:space="preserve">Доход по сомнительным обязательствам</t>
  </si>
  <si>
    <t xml:space="preserve">150.00.006</t>
  </si>
  <si>
    <t xml:space="preserve">Доход от уступки права требования</t>
  </si>
  <si>
    <t xml:space="preserve">150.00.007</t>
  </si>
  <si>
    <t xml:space="preserve">Доход от выбытия фиксированных активов</t>
  </si>
  <si>
    <t xml:space="preserve">150.00.008</t>
  </si>
  <si>
    <t xml:space="preserve">Доход от корректировки расходов на геологическое изучение и подготовительные работы к добыче природных ресурсов, а также других расходов недропользователя</t>
  </si>
  <si>
    <t xml:space="preserve">150.00.009</t>
  </si>
  <si>
    <t xml:space="preserve">Доход от превышения суммы отчислений в фонд ликвидации последствий разработки месторождений над суммой фактических расходов по ликвидации последствий разработки месторождений</t>
  </si>
  <si>
    <t xml:space="preserve">150.00.010</t>
  </si>
  <si>
    <t xml:space="preserve">Размер нецелевого использования средств ликвидационного фонда недропользователем (итоговое значение графы J формы 150.03)</t>
  </si>
  <si>
    <t xml:space="preserve">150.00.011</t>
  </si>
  <si>
    <t xml:space="preserve">Присужденные или признанные должником штрафы, пени и другие виды санкций, кроме возвращенных из бюджета необоснованно удержанных штрафов, если эти суммы ранее не были отнесены на вычеты</t>
  </si>
  <si>
    <t xml:space="preserve">150.00.012</t>
  </si>
  <si>
    <t xml:space="preserve">Дивиденды, Вознаграждение по депозиту, долговой ценной бумаге векселю, исламскому арендному сертификату, Выигрыши</t>
  </si>
  <si>
    <t xml:space="preserve">150.00.013</t>
  </si>
  <si>
    <t xml:space="preserve">Превышение суммы положительной курсовой разницы над суммой отрицательной курсовой разницы</t>
  </si>
  <si>
    <t xml:space="preserve">150.00.014</t>
  </si>
  <si>
    <t xml:space="preserve">Доход по инвестиционному депозиту, размещенному
в исламском банке</t>
  </si>
  <si>
    <t xml:space="preserve">150.00.015</t>
  </si>
  <si>
    <t xml:space="preserve">Другие доходы </t>
  </si>
  <si>
    <t xml:space="preserve">150.00.016</t>
  </si>
  <si>
    <t xml:space="preserve">СОВОКУПНЫЙ ГОДОВОЙ ДОХОД (сумма строк с 150.00.001 по 150.00.015)</t>
  </si>
  <si>
    <t xml:space="preserve">150.00.017</t>
  </si>
  <si>
    <t xml:space="preserve">Корректировка совокупного годового дохода в соответствии с п.1 статьи 241 Налогового кодекса </t>
  </si>
  <si>
    <t xml:space="preserve">150.00.018</t>
  </si>
  <si>
    <t xml:space="preserve">Положительная (отрицательная) разница, полученная при переходе на иной метод оценки товарно-материальных запасов</t>
  </si>
  <si>
    <t xml:space="preserve">150.00.019</t>
  </si>
  <si>
    <t xml:space="preserve">Совокупный годовой доход с учетом корретировок (150.00.015-150.00.017+или- 150.00.018)</t>
  </si>
  <si>
    <t xml:space="preserve">Раздел. Вычеты</t>
  </si>
  <si>
    <t xml:space="preserve">150.00.020</t>
  </si>
  <si>
    <t xml:space="preserve">Расходы по реализованным товарам (работам, услугам)
(150.00.020 I - 150.00.020 II + 150.00.020 III + 150.00.020 IV + 150.00.020 V -
150.00.020 VI - 150.00.020 VII - 150.00.020 VIII - 150.00.020 IX)</t>
  </si>
  <si>
    <t xml:space="preserve">I</t>
  </si>
  <si>
    <t xml:space="preserve">ТМЗ на начало налогового периода, всего</t>
  </si>
  <si>
    <t xml:space="preserve">II</t>
  </si>
  <si>
    <t xml:space="preserve">ТМЗ на конец налогового периода, всего</t>
  </si>
  <si>
    <t xml:space="preserve">III</t>
  </si>
  <si>
    <t xml:space="preserve">Приобретено ТМЗ, работ и услуг всего, в том числе:</t>
  </si>
  <si>
    <t xml:space="preserve">А</t>
  </si>
  <si>
    <t xml:space="preserve">товары, сырье, материалы</t>
  </si>
  <si>
    <t xml:space="preserve">В</t>
  </si>
  <si>
    <t xml:space="preserve">финансовые услуги </t>
  </si>
  <si>
    <t xml:space="preserve">С</t>
  </si>
  <si>
    <t xml:space="preserve">рекламные услуги </t>
  </si>
  <si>
    <t xml:space="preserve">D</t>
  </si>
  <si>
    <t xml:space="preserve">консультационные услуги </t>
  </si>
  <si>
    <t xml:space="preserve">E</t>
  </si>
  <si>
    <t xml:space="preserve">маркетинговые услуги</t>
  </si>
  <si>
    <t xml:space="preserve">F</t>
  </si>
  <si>
    <t xml:space="preserve">дизайнерские услуги </t>
  </si>
  <si>
    <t xml:space="preserve">G</t>
  </si>
  <si>
    <t xml:space="preserve">инжиниринговые услуги </t>
  </si>
  <si>
    <t xml:space="preserve">H</t>
  </si>
  <si>
    <t xml:space="preserve">прочие услуги и работы </t>
  </si>
  <si>
    <t xml:space="preserve">IV</t>
  </si>
  <si>
    <t xml:space="preserve">Расходы по начисленным доходам работников и иным выплатам физическим лицам  </t>
  </si>
  <si>
    <t xml:space="preserve">V</t>
  </si>
  <si>
    <t xml:space="preserve">Стоимость работ и услуг, себестоимость ТМЗ, признанные расходами будущих периодов в предыдущих налоговых периодах и относимые на вычеты в отчетном налоговом периоде</t>
  </si>
  <si>
    <t xml:space="preserve">VI</t>
  </si>
  <si>
    <t xml:space="preserve">Стоимость работ, услуг, себестоимость ТМЗ, признаваемые последующими расходами</t>
  </si>
  <si>
    <t xml:space="preserve">VII</t>
  </si>
  <si>
    <t xml:space="preserve">Стоимость работ, услуг, себестоимость ТМЗ, включаемые в первоначальную стоимость фиксированных активов, объектов преференций, активов, не подлежащих амортизации</t>
  </si>
  <si>
    <t xml:space="preserve">VIII</t>
  </si>
  <si>
    <t xml:space="preserve">Стоимость работ и услуг, себестоимость ТМЗ, не относимые на вычеты на основании статьи 264 Налогового кодекса</t>
  </si>
  <si>
    <t xml:space="preserve">IX</t>
  </si>
  <si>
    <t xml:space="preserve">Стоимость работ и услуг, себестоимость ТМЗ, признаваемые расходами будущих периодов и подлежащие отнесению на вычеты в последующие налоговые периоды</t>
  </si>
  <si>
    <t xml:space="preserve">150.00.021</t>
  </si>
  <si>
    <t xml:space="preserve">Штрафы, пени, неустойки </t>
  </si>
  <si>
    <t xml:space="preserve">150.00.022</t>
  </si>
  <si>
    <t xml:space="preserve">НДС, относимый на вычеты по основаниям, установленным пунктом 9 статьи 243 Налогового кодекса</t>
  </si>
  <si>
    <t xml:space="preserve">150.00.023</t>
  </si>
  <si>
    <t xml:space="preserve">Расходы на подготовительные работы к добыче урана методом подземного скважинного выщелачивания после начала добычи после коммерческого обнаружения</t>
  </si>
  <si>
    <t xml:space="preserve">150.00.024</t>
  </si>
  <si>
    <t xml:space="preserve">Социальные отчисления в ГФСС, ФСМС</t>
  </si>
  <si>
    <t xml:space="preserve">150.00.025</t>
  </si>
  <si>
    <t xml:space="preserve">Расходы по вознаграждению </t>
  </si>
  <si>
    <t xml:space="preserve">150.00.026</t>
  </si>
  <si>
    <t xml:space="preserve">Суммы компенсаций при служебных командировках</t>
  </si>
  <si>
    <t xml:space="preserve">150.00.027</t>
  </si>
  <si>
    <t xml:space="preserve">Сомнительные обязательства, в том числе: сумма выплаченных обязательств, ранее признанных доходом в соответствии со статьей 229 Налогового кодекса</t>
  </si>
  <si>
    <t xml:space="preserve">150.00.028</t>
  </si>
  <si>
    <t xml:space="preserve">Сомнительные требования</t>
  </si>
  <si>
    <t xml:space="preserve">150.00.029</t>
  </si>
  <si>
    <t xml:space="preserve">Расходы на ликвидацию последствий разработки месторождений и суммы отчислений в ликвидационные фонды</t>
  </si>
  <si>
    <t xml:space="preserve">150.00.030</t>
  </si>
  <si>
    <t xml:space="preserve">Расходы на научно-исследовательские и научно-технические работы и расходы недропользователя по финансированию научно-исследовательских, научно-технических работ и (или) опытно-конструкторских работ, а также по перечислению денег в автономный кластерный фонд относимые на вычет в соответствии со статьями 254 и 255 Налогового кодекса</t>
  </si>
  <si>
    <t xml:space="preserve">150.00.031</t>
  </si>
  <si>
    <t xml:space="preserve">Страховые премии по договорам страхования, за исключением
страховых премий по договорам накопительного страхования</t>
  </si>
  <si>
    <t xml:space="preserve">150.00.032</t>
  </si>
  <si>
    <t xml:space="preserve">Расходы на геологическое изучение, разведку и подготовительные работы к добыче природных ресурсов и другие вычеты недропользователя</t>
  </si>
  <si>
    <t xml:space="preserve">150.00.033</t>
  </si>
  <si>
    <t xml:space="preserve">Расходы недропользователя на обучение казахстанских кадров и развитие социальной сферы регионов</t>
  </si>
  <si>
    <t xml:space="preserve">150.00.034</t>
  </si>
  <si>
    <t xml:space="preserve">Превышение суммы отрицательной курсовой разницы над суммой положительной курсовой разницы</t>
  </si>
  <si>
    <t xml:space="preserve">150.00.035</t>
  </si>
  <si>
    <t xml:space="preserve">Налоги и другие обязательные платежи в бюджет</t>
  </si>
  <si>
    <t xml:space="preserve">150.00.036</t>
  </si>
  <si>
    <t xml:space="preserve">Вычеты по фиксированным активам</t>
  </si>
  <si>
    <t xml:space="preserve">150.00.037</t>
  </si>
  <si>
    <t xml:space="preserve">Вычеты по фиксированным активам, производимые в соответствии с пунктом 5 статьи 273 Налогового кодекса</t>
  </si>
  <si>
    <t xml:space="preserve">150.00.038</t>
  </si>
  <si>
    <t xml:space="preserve">Вычеты по инвестиционным налоговым преференциям</t>
  </si>
  <si>
    <t xml:space="preserve">150.00.039</t>
  </si>
  <si>
    <t xml:space="preserve">Другие вычеты</t>
  </si>
  <si>
    <t xml:space="preserve">150.00.040</t>
  </si>
  <si>
    <t xml:space="preserve">Всего вычетов (или 150.00.040 I или 150.00.040 II  или 150.00.040 III)</t>
  </si>
  <si>
    <t xml:space="preserve">Вычеты (сумма с 150.00.020 по 150.00.039)</t>
  </si>
  <si>
    <t xml:space="preserve">Всего расходов, подлежащих отнесению на вычеты некоммерческой организацией, участниками МФЦА</t>
  </si>
  <si>
    <t xml:space="preserve">Всего расходов, подлежащих отнесению на вычеты резидентом, имеющим постоянные учреждения за пределами РК</t>
  </si>
  <si>
    <t xml:space="preserve">Раздел. Корректировка доходов и вычетов</t>
  </si>
  <si>
    <t xml:space="preserve">150.00.041</t>
  </si>
  <si>
    <t xml:space="preserve">Корректировка доходов и вычетов</t>
  </si>
  <si>
    <t xml:space="preserve">Корректировка доходов</t>
  </si>
  <si>
    <t xml:space="preserve">Корректировка вычетов</t>
  </si>
  <si>
    <t xml:space="preserve">Раздел. Корректировка доходов и вычетов в соответствии с Законом о трансфертном ценообразовании</t>
  </si>
  <si>
    <t xml:space="preserve">150.00.042</t>
  </si>
  <si>
    <t xml:space="preserve">150.00.043</t>
  </si>
  <si>
    <t xml:space="preserve">Раздел. Расчет налогооблагаемого дохода</t>
  </si>
  <si>
    <t xml:space="preserve">150.00.044</t>
  </si>
  <si>
    <t xml:space="preserve">НАЛОГООБЛАГАЕМЫЙ ДОХОД (УБЫТОК) (150.01.042 +150.02.035)</t>
  </si>
  <si>
    <t xml:space="preserve">150.00.045</t>
  </si>
  <si>
    <t xml:space="preserve">Доходы из иностранных источников (150.01.043 + 150.02.036)</t>
  </si>
  <si>
    <t xml:space="preserve">150.00.046</t>
  </si>
  <si>
    <t xml:space="preserve">Доход освобождаемый от налогообложения, в т.ч.:</t>
  </si>
  <si>
    <t xml:space="preserve">доход освобождаемый от налогообложения в соответствии с международными договорами</t>
  </si>
  <si>
    <t xml:space="preserve">доход освобождаемый в соответствии с Конституционным законом РК "О МФЦА"</t>
  </si>
  <si>
    <t xml:space="preserve">150.00.047</t>
  </si>
  <si>
    <t xml:space="preserve">ВСЕГО НАЛОГООБЛАГАЕМОГО ДОХОДА (УБЫТКА)
(150.01.045+150.02.038)</t>
  </si>
  <si>
    <t xml:space="preserve">150.00.048</t>
  </si>
  <si>
    <t xml:space="preserve">Суммарная прибыль КИК и ПУ КИК (150.01.046 + 150.02.039)</t>
  </si>
  <si>
    <t xml:space="preserve">Сумма облагаемого дохода КИК и ПУ КИК в соответствии с подпунктом 4) статьи 223 Налогового кодекса (150.01.046 І + 150.02.039 І)</t>
  </si>
  <si>
    <t xml:space="preserve">Сумма облагаемого дохода КИК и ПУ КИК в соответствии с подпунктом 5) статьи 223 Налогового кодекса (150.01.046 ІІ + 150.02.039 ІІ)</t>
  </si>
  <si>
    <t xml:space="preserve">150.00.049</t>
  </si>
  <si>
    <t xml:space="preserve">Убытки от реализации объектов незавершенного строительства, неустановленного оборудования, за исключением активов, выкупленных для государственных нужд в соответствии с законами Республики Казахстан, а также убытки от выбытия фиксированных активов I группы</t>
  </si>
  <si>
    <t xml:space="preserve">150.00.050</t>
  </si>
  <si>
    <t xml:space="preserve">Убыток, подлежащий переносу  </t>
  </si>
  <si>
    <t xml:space="preserve">150.00.051</t>
  </si>
  <si>
    <t xml:space="preserve">Уменьшение налогооблагаемого дохода в соответствии со статьей 288 Налогового кодекса, в том числе:</t>
  </si>
  <si>
    <t xml:space="preserve">Уменьшение налогооблагаемого дохода в соответствии с подпунктами 1) и 2) пункта 1 статьи 288 Налогового кодекса</t>
  </si>
  <si>
    <t xml:space="preserve">Уменьшение налогооблагаемого дохода в соответствии с подпунктом 4) пункта 1 статьи 288 Налогового кодекса</t>
  </si>
  <si>
    <t xml:space="preserve">150.00.052</t>
  </si>
  <si>
    <t xml:space="preserve">Налогооблагаемый доход с учетом уменьшения
(150.01.050 + 150.02.043)</t>
  </si>
  <si>
    <t xml:space="preserve">150.00.053</t>
  </si>
  <si>
    <t xml:space="preserve">Убытки, перенесенные из предыдущих налоговых периодов</t>
  </si>
  <si>
    <t xml:space="preserve">Убытки, определенные частью второй пункта 1 статьи 300 Налогового кодекса</t>
  </si>
  <si>
    <t xml:space="preserve">Раздел. Расчет налогового обязательства</t>
  </si>
  <si>
    <t xml:space="preserve">150.00.054</t>
  </si>
  <si>
    <t xml:space="preserve">НАЛОГООБЛАГАЕМЫЙ ДОХОД С УЧЕТОМ ПЕРЕНЕСЕННЫХ
УБЫТКОВ (150.01.052 + 150.02.045)</t>
  </si>
  <si>
    <t xml:space="preserve">150.00.055</t>
  </si>
  <si>
    <t xml:space="preserve">Облагаемый доход КИК и ПУ КИК с учетом перенесенных убытков (150.01.053 + 150.02.046)</t>
  </si>
  <si>
    <t xml:space="preserve">150.00.056</t>
  </si>
  <si>
    <t xml:space="preserve">Ставка КПН (%)</t>
  </si>
  <si>
    <t xml:space="preserve">150.00.057</t>
  </si>
  <si>
    <t xml:space="preserve">КПН с налогооблагаемого дохода</t>
  </si>
  <si>
    <t xml:space="preserve">150.00.058</t>
  </si>
  <si>
    <t xml:space="preserve">Исчисленная сумма КПН (150.00.057 - 150.00.058 I - 150.00.058 II - 150.00.058 III - 150.00.058 IV - 150.00.058 V - 150.00.058 VI); если полученная разница меньше ноля, то в строке 150.00.058 указывается ноль</t>
  </si>
  <si>
    <t xml:space="preserve">Зачет иностранного налога</t>
  </si>
  <si>
    <t xml:space="preserve">Зачет иностранного налога с финансовой прибыли КИК или ПУ КИК</t>
  </si>
  <si>
    <t xml:space="preserve">КПН, удержанный у источника выплаты с дохода в виде выигрыша</t>
  </si>
  <si>
    <t xml:space="preserve">КПН, удержанный у источника выплаты с дохода в виде вознаграждения, переносимый из предыдущих налоговых периодов в соответствии с пунктом 3 статьи 302 Налогового кодекса</t>
  </si>
  <si>
    <t xml:space="preserve">КПН, удержанный у источника выплаты с дохода в виде вознаграждения, удержанный в налоговом периоде в соответствии с пунктом 3 статьи 302 Налогового кодекса</t>
  </si>
  <si>
    <t xml:space="preserve">КПН, удержанный у источника выплаты в соответствии со
статьей 653 Налогового кодекса</t>
  </si>
  <si>
    <t xml:space="preserve">150.00.059</t>
  </si>
  <si>
    <t xml:space="preserve">Исчисленная сумма КПН с учетом уменьшения (150.00.058 - 150.00.059 I)</t>
  </si>
  <si>
    <t xml:space="preserve">Уменьшение КПН в соответствии с налоговым законодательством Республики Казахстан</t>
  </si>
  <si>
    <t xml:space="preserve">150.00.060</t>
  </si>
  <si>
    <t xml:space="preserve">КПН с облагаемого дохода КИК и ПУ КИК в соответствии с подпунктом 4) статьи 223 Налогового кодекса (150.01.058 + 150.02.051)</t>
  </si>
  <si>
    <t xml:space="preserve">150.00.061</t>
  </si>
  <si>
    <t xml:space="preserve">КПН с облагаемого дохода КИК и ПУ КИК в соответствии с подпунктом 5) статьи 223 Налогового кодекса (150.01.059 + 150.02.052)</t>
  </si>
  <si>
    <t xml:space="preserve">150.00.062</t>
  </si>
  <si>
    <t xml:space="preserve">ВСЕГО КПН с учетом уменьшения облагаемого дохода КИК и ПУ КИК в соответствии с подпунктом 4 статьи 223 Налогового кодекса (150.01.060 + 150.02.053)</t>
  </si>
  <si>
    <t xml:space="preserve">150.00.063</t>
  </si>
  <si>
    <t xml:space="preserve">Чистый доход (150.01.058 + 150.02.051)</t>
  </si>
  <si>
    <t xml:space="preserve">150.00.064</t>
  </si>
  <si>
    <t xml:space="preserve">КПН на чистый доход, исчисленный:</t>
  </si>
  <si>
    <t xml:space="preserve">по ставке 15%</t>
  </si>
  <si>
    <t xml:space="preserve">по ставке</t>
  </si>
  <si>
    <t xml:space="preserve">%, предусмотренной международным договором</t>
  </si>
  <si>
    <t xml:space="preserve">код страны, с которой заключен международный договор</t>
  </si>
  <si>
    <t xml:space="preserve">наименование международного договора</t>
  </si>
  <si>
    <t xml:space="preserve">150.00.065</t>
  </si>
  <si>
    <t xml:space="preserve">ВСЕГО КПН, за исключением КПН с облагаемого дохода КИК и ПУ КИК в соответствии с подпунктом 4) статьи 223 Налогового кодекса (150.01.063 + 150.02.056)</t>
  </si>
  <si>
    <t xml:space="preserve">150.00.066</t>
  </si>
  <si>
    <t xml:space="preserve">ВСЕГО НСП (150.12.022)</t>
  </si>
  <si>
    <t xml:space="preserve">Раздел. Ответственность налогоплательщика</t>
  </si>
  <si>
    <t xml:space="preserve">Я несу ответственность в соответствии с законами Республики Казахстан за достоверность и полноту сведений, приведенных в данной декларации.</t>
  </si>
  <si>
    <t xml:space="preserve">Не выходить за ограничительную рамку</t>
  </si>
  <si>
    <t xml:space="preserve">Фамилия,имя, отчество (при его наличии) налогоплательщика (руководителя)</t>
  </si>
  <si>
    <t xml:space="preserve">Подпись</t>
  </si>
  <si>
    <t xml:space="preserve">Место печати (за исключением юридич.лиц, относящихся к субъектам частного предпринимательства</t>
  </si>
  <si>
    <t xml:space="preserve">Дата подачи декларации</t>
  </si>
  <si>
    <t xml:space="preserve">Цифрами: день, месяц, год</t>
  </si>
  <si>
    <t xml:space="preserve">Код органа государственных доходов по месту нахождения</t>
  </si>
  <si>
    <t xml:space="preserve">Код органа государственных доходов по месту жительства</t>
  </si>
  <si>
    <t xml:space="preserve">Дата приема декларации</t>
  </si>
  <si>
    <t xml:space="preserve">Фамилия,имя, отчество (при его наличии) должностного лица, принявшего Расчет</t>
  </si>
  <si>
    <t xml:space="preserve">Дата почтового штемпеля</t>
  </si>
  <si>
    <t xml:space="preserve">Входящий номер документа</t>
  </si>
  <si>
    <t xml:space="preserve">(заполняется в случае сдачи декларации по почте)</t>
  </si>
  <si>
    <t xml:space="preserve">Примечание: Декларация представляется с соответствующими приложениями, определенными Правительством Республики Казахстан</t>
  </si>
  <si>
    <t xml:space="preserve">Форма 150.01</t>
  </si>
  <si>
    <t xml:space="preserve">Об объектах налогообложения и (или) объектах, связанных с налогообложением,
по исчислению корпоративного подоходного налога по каждому контракту
на недропользование, месторождению (группе месторождений, части месторождения)
(Приложение 1 к Декларации)</t>
  </si>
  <si>
    <t xml:space="preserve">Номер и дата контракта</t>
  </si>
  <si>
    <t xml:space="preserve">Номер</t>
  </si>
  <si>
    <t xml:space="preserve">Дата</t>
  </si>
  <si>
    <t xml:space="preserve">Наименование месторождения</t>
  </si>
  <si>
    <t xml:space="preserve">150.01.001</t>
  </si>
  <si>
    <t xml:space="preserve">150.01.002</t>
  </si>
  <si>
    <t xml:space="preserve">Доход от прироста стоимости</t>
  </si>
  <si>
    <t xml:space="preserve">150.01.003</t>
  </si>
  <si>
    <t xml:space="preserve">150.01.004</t>
  </si>
  <si>
    <t xml:space="preserve">150.01.005</t>
  </si>
  <si>
    <t xml:space="preserve">150.01.006</t>
  </si>
  <si>
    <t xml:space="preserve">150.01.007</t>
  </si>
  <si>
    <t xml:space="preserve">Доход от корректировки расходов на геологическое изучение и подготовительные
работы к добыче природных ресурсов, а также других расходов недропользователя</t>
  </si>
  <si>
    <t xml:space="preserve">150.01.008</t>
  </si>
  <si>
    <t xml:space="preserve">150.01.009</t>
  </si>
  <si>
    <t xml:space="preserve">Размер нецелевого использования средств ликвидационного фонда недропользователем </t>
  </si>
  <si>
    <t xml:space="preserve">150.01.010</t>
  </si>
  <si>
    <t xml:space="preserve">150.01.011</t>
  </si>
  <si>
    <t xml:space="preserve">150.01.012</t>
  </si>
  <si>
    <t xml:space="preserve">150.01.013</t>
  </si>
  <si>
    <t xml:space="preserve">Доход по инвестиционному депозиту, размещенному в исламском банке</t>
  </si>
  <si>
    <t xml:space="preserve">150.01.014</t>
  </si>
  <si>
    <t xml:space="preserve">150.01.015</t>
  </si>
  <si>
    <t xml:space="preserve">СОВОКУПНЫЙ ГОДОВОЙ ДОХОД (сумма строк с 150.01.001 по 150.01.015)</t>
  </si>
  <si>
    <t xml:space="preserve">150.01.016</t>
  </si>
  <si>
    <t xml:space="preserve">150.01.017</t>
  </si>
  <si>
    <t xml:space="preserve">150.01.018</t>
  </si>
  <si>
    <t xml:space="preserve">Совокупный годовой доход с учетом корретировок (150.01.015 - 150.01.016 + или - 150.01.017)</t>
  </si>
  <si>
    <t xml:space="preserve">150.01.019</t>
  </si>
  <si>
    <t xml:space="preserve">Расходы по реализованным товарам (работам, услугам)
(150.01.019 I - 150.01.019 II + 150.01.019 III + 150.01.019 IV + 150.01.019 V -
150.01.019 VI - 150.01.019 VII - 150.01.019 VIII - 150.01.019 IX)</t>
  </si>
  <si>
    <t xml:space="preserve">Стоимость работ и услуг, себестоимость ТМЗ, не относимые на вычеты на основании статьи 115 Налогового кодекса</t>
  </si>
  <si>
    <t xml:space="preserve">150.01.020</t>
  </si>
  <si>
    <t xml:space="preserve">150.01.021</t>
  </si>
  <si>
    <t xml:space="preserve">150.01.022</t>
  </si>
  <si>
    <t xml:space="preserve">150.01.023</t>
  </si>
  <si>
    <t xml:space="preserve">150.01.024</t>
  </si>
  <si>
    <t xml:space="preserve">150.01.025</t>
  </si>
  <si>
    <t xml:space="preserve">150.01.026</t>
  </si>
  <si>
    <t xml:space="preserve">150.01.027</t>
  </si>
  <si>
    <t xml:space="preserve">150.01.028</t>
  </si>
  <si>
    <t xml:space="preserve">150.01.029</t>
  </si>
  <si>
    <t xml:space="preserve">Страховые премии по договорам страхования, за исключением страховых премий по договорам накопительного страхования</t>
  </si>
  <si>
    <t xml:space="preserve">150.01.030</t>
  </si>
  <si>
    <t xml:space="preserve">150.01.031</t>
  </si>
  <si>
    <t xml:space="preserve">Расходы подготовительные работы к добыче урана методом подземного скважинного выщелачивания после начала добычи после коммерческого обнаружения, относимые в соответствии со статьей 260 Налогового кодекса</t>
  </si>
  <si>
    <t xml:space="preserve">150.01.032</t>
  </si>
  <si>
    <t xml:space="preserve">150.01.033</t>
  </si>
  <si>
    <t xml:space="preserve">Превышение суммы отрицательной курсовой разницы
над суммой положительной курсовой разницы</t>
  </si>
  <si>
    <t xml:space="preserve">150.01.034</t>
  </si>
  <si>
    <t xml:space="preserve">150.01.035</t>
  </si>
  <si>
    <t xml:space="preserve">150.01.036</t>
  </si>
  <si>
    <t xml:space="preserve">150.01.037</t>
  </si>
  <si>
    <t xml:space="preserve">150.01.038</t>
  </si>
  <si>
    <t xml:space="preserve">ВСЕГО ВЫЧЕТОВ (сумма с 150.01.019 по 150.01.037)</t>
  </si>
  <si>
    <t xml:space="preserve">150.01.039</t>
  </si>
  <si>
    <t xml:space="preserve">150.01.040</t>
  </si>
  <si>
    <t xml:space="preserve">150.01.041</t>
  </si>
  <si>
    <t xml:space="preserve">150.01.042</t>
  </si>
  <si>
    <t xml:space="preserve">НАЛОГООБЛАГАЕМЫЙ ДОХОД (УБЫТОК)
(150.01.018-150.01.038+150.01.039+150.01.040-150.01.041)</t>
  </si>
  <si>
    <t xml:space="preserve">150.01.043</t>
  </si>
  <si>
    <t xml:space="preserve">Доходы из иностранных источников</t>
  </si>
  <si>
    <t xml:space="preserve">150.01.044</t>
  </si>
  <si>
    <t xml:space="preserve">Доход освобождаемый от налогообложения в соответствии с международными договорами</t>
  </si>
  <si>
    <t xml:space="preserve">150.01.045</t>
  </si>
  <si>
    <t xml:space="preserve">ВСЕГО НАЛОГООБЛАГАЕМОГО ДОХОДА (УБЫТКА) (150.01.042-150.01.044)</t>
  </si>
  <si>
    <t xml:space="preserve">150.01.046</t>
  </si>
  <si>
    <t xml:space="preserve">Суммарная прибыль КИК и ПУ КИК</t>
  </si>
  <si>
    <t xml:space="preserve">Сумма облагаемого дохода КИК и ПУ КИК в соответствии с подпунктом 4) статьи 223 Налогового кодекса</t>
  </si>
  <si>
    <t xml:space="preserve">Сумма облагаемого дохода КИК и ПУ КИК в соответствии с подпунктом 5) статьи 223 Налогового кодекса</t>
  </si>
  <si>
    <t xml:space="preserve">150.01.047</t>
  </si>
  <si>
    <t xml:space="preserve">150.01.048</t>
  </si>
  <si>
    <t xml:space="preserve">150.01.049</t>
  </si>
  <si>
    <t xml:space="preserve">150.01.050</t>
  </si>
  <si>
    <t xml:space="preserve">Налогооблагаемый доход с учетом уменьшения
(150.01.042 - 150.01.049)</t>
  </si>
  <si>
    <t xml:space="preserve">150.01.051</t>
  </si>
  <si>
    <t xml:space="preserve">Убытки, перенесенные из предыдущих налоговых периодов </t>
  </si>
  <si>
    <t xml:space="preserve">150.01.052</t>
  </si>
  <si>
    <t xml:space="preserve">НАЛОГООБЛАГАЕМЫЙ ДОХОД С УЧЕТОМ ПЕРЕНЕСЕННЫХ
УБЫТКОВ (150.01.051 - 150.01.052)</t>
  </si>
  <si>
    <t xml:space="preserve">150.01.053</t>
  </si>
  <si>
    <t xml:space="preserve">Облагаемый доход КИК и ПУ КИК с учетом перенесенных убытков (150.01.046 I - 150.01.051 I)</t>
  </si>
  <si>
    <t xml:space="preserve">150.01.054</t>
  </si>
  <si>
    <t xml:space="preserve">150.01.055</t>
  </si>
  <si>
    <t xml:space="preserve">150.01.056</t>
  </si>
  <si>
    <t xml:space="preserve">Исчисленная сумма КПН (150.01.055 - 150.01.056 I - 150.01.056 II - 150.01.056 III - 150.01.056 IV - 150.01.056 V - 150.01.056 VI); если полученная разница меньше ноля, то в строке 150.01.056 указывается ноль</t>
  </si>
  <si>
    <t xml:space="preserve">КПН, удержанный у источника выплаты в соответствии со статьей 653 Налогового кодекса</t>
  </si>
  <si>
    <t xml:space="preserve">150.01.057</t>
  </si>
  <si>
    <t xml:space="preserve">Исчисленная сумма КПН с учетом уменьшения (150.01.056 - 150.01.057 I)</t>
  </si>
  <si>
    <t xml:space="preserve">150.01.058</t>
  </si>
  <si>
    <t xml:space="preserve">КПН с облагаемого дохода КИК и ПУ КИК в соответствии с подпунктом 4) статьи 223 Налогового кодекса (150.01.053 х 150.01.054)</t>
  </si>
  <si>
    <t xml:space="preserve">150.01.059</t>
  </si>
  <si>
    <t xml:space="preserve">КПН с облагаемого дохода КИК и ПУ КИК в соответствии с подпунктом 5) статьи 223 Налогового кодекса (150.01.046 II х 150.01.054)</t>
  </si>
  <si>
    <t xml:space="preserve">150.01.060</t>
  </si>
  <si>
    <t xml:space="preserve">ВСЕГО КПН с учетом уменьшения облагаемого дохода КИК и ПУ КИК в соответствии с подпунктом 4 статьи 223 Налогового кодекса (150.01.058 - 150.01.056 II)</t>
  </si>
  <si>
    <t xml:space="preserve">150.01.061</t>
  </si>
  <si>
    <t xml:space="preserve">Чистый доход (150.01.052 - 150.01.057)</t>
  </si>
  <si>
    <t xml:space="preserve">150.01.062</t>
  </si>
  <si>
    <t xml:space="preserve">150.01.063</t>
  </si>
  <si>
    <t xml:space="preserve">ВСЕГО КПН, за исключением КПН с облагаемого дохода КИК и ПУ КИК в соответствии с подпунктом 4) статьи 223 Налогового кодекса (150.01.057 + 150.01.059 + 150.01.062 I или 150.01.062 II)</t>
  </si>
  <si>
    <t xml:space="preserve">Об объектах налогообложения и (или) объектах, связанных с
налогообложением, по исчислению корпоративного подоходного
налога по внеконтрактной деятельности
(Приложение 2 к Декларации)</t>
  </si>
  <si>
    <t xml:space="preserve">Номер проекта</t>
  </si>
  <si>
    <t xml:space="preserve">Дата проекта</t>
  </si>
  <si>
    <t xml:space="preserve">150.02.001</t>
  </si>
  <si>
    <t xml:space="preserve">150.02.002</t>
  </si>
  <si>
    <t xml:space="preserve">150.02.003</t>
  </si>
  <si>
    <t xml:space="preserve">150.02.004</t>
  </si>
  <si>
    <t xml:space="preserve">150.02.005</t>
  </si>
  <si>
    <t xml:space="preserve">150.02.006</t>
  </si>
  <si>
    <t xml:space="preserve">150.02.007</t>
  </si>
  <si>
    <t xml:space="preserve">150.02.008</t>
  </si>
  <si>
    <t xml:space="preserve">Присужденные или признанные должником штрафы, пени и другие виды
санкций, кроме возвращенных из бюджета необоснованно удержанных
штрафов, если эти суммы ранее не были отнесены на вычеты</t>
  </si>
  <si>
    <t xml:space="preserve">150.02.009</t>
  </si>
  <si>
    <t xml:space="preserve">Дивиденды, Вознаграждение по депозиту, долговой ценной
бумаге векселю, исламскому арендному сертификату, Выигрыши</t>
  </si>
  <si>
    <t xml:space="preserve">150.02.010</t>
  </si>
  <si>
    <t xml:space="preserve">150.02.011</t>
  </si>
  <si>
    <t xml:space="preserve">150.02.012</t>
  </si>
  <si>
    <t xml:space="preserve">150.02.013</t>
  </si>
  <si>
    <t xml:space="preserve">СОВОКУПНЫЙ ГОДОВОЙ ДОХОД (сумма строк с 150.02.001 по 150.02.012)</t>
  </si>
  <si>
    <t xml:space="preserve">150.02.014</t>
  </si>
  <si>
    <t xml:space="preserve">150.02.015</t>
  </si>
  <si>
    <t xml:space="preserve">Положительная (отрицательная) разница, полученная при
переходе на иной метод оценки товарно-материальных запасов</t>
  </si>
  <si>
    <t xml:space="preserve">150.02.016</t>
  </si>
  <si>
    <t xml:space="preserve">СОВОКУПНЫЙ ГОДОВОЙ ДОХОД С УЧЕТОМ КОРРЕКТИРОВОК
(150.02.013 – 150.02.014+ или - 150.02.015)</t>
  </si>
  <si>
    <t xml:space="preserve">150.02.017</t>
  </si>
  <si>
    <t xml:space="preserve">Расходы по реализованным товарам (работам, услугам)
(150.02.017 I - 150.02.017 II + 150.02.017 III + 150.02.017 IV + 150.02.017 V -
150.02.017 VI - 150.02.017 VII - 150.02.017 VIII - 150.02.017 IX)</t>
  </si>
  <si>
    <t xml:space="preserve">150.02.018</t>
  </si>
  <si>
    <t xml:space="preserve">150.02.019</t>
  </si>
  <si>
    <t xml:space="preserve">150.02.021</t>
  </si>
  <si>
    <t xml:space="preserve">150.02.022</t>
  </si>
  <si>
    <t xml:space="preserve">150.02.023</t>
  </si>
  <si>
    <t xml:space="preserve">150.02.024</t>
  </si>
  <si>
    <t xml:space="preserve">150.02.025</t>
  </si>
  <si>
    <t xml:space="preserve">150.02.026</t>
  </si>
  <si>
    <t xml:space="preserve">150.02.027</t>
  </si>
  <si>
    <t xml:space="preserve">150.02.028</t>
  </si>
  <si>
    <t xml:space="preserve">Вычеты по фиксированным активам, в том числе:</t>
  </si>
  <si>
    <t xml:space="preserve">150.02.029</t>
  </si>
  <si>
    <t xml:space="preserve">150.02.030</t>
  </si>
  <si>
    <t xml:space="preserve">Другие вычеты, в том числе:</t>
  </si>
  <si>
    <t xml:space="preserve">150.02.031</t>
  </si>
  <si>
    <t xml:space="preserve">ВСЕГО ВЫЧЕТОВ
(или 150.02.031 I, или150.02.031 II, или 150.02.031 III))</t>
  </si>
  <si>
    <t xml:space="preserve">Вычеты (сумма с 150.02.017 по 150.02.030)</t>
  </si>
  <si>
    <t xml:space="preserve">Всего расходов, подлежащих отнесению на вычеты резидентом,
имеющим постоянные учреждения за пределами РК</t>
  </si>
  <si>
    <t xml:space="preserve">150.02.032</t>
  </si>
  <si>
    <t xml:space="preserve">150.02.033</t>
  </si>
  <si>
    <t xml:space="preserve">150.02.034</t>
  </si>
  <si>
    <t xml:space="preserve">150.02.035</t>
  </si>
  <si>
    <t xml:space="preserve">НАЛОГООБЛАГАЕМЫЙ ДОХОД (УБЫТОК)
(150.02.016-150.02.032+150.02.033+150.02.034-150.02.035)</t>
  </si>
  <si>
    <t xml:space="preserve">150.02.036</t>
  </si>
  <si>
    <t xml:space="preserve">150.02.037</t>
  </si>
  <si>
    <t xml:space="preserve">доход освобождаемый в соответствии с Конституционным законом РК "О МФЦА" (150.13.013)</t>
  </si>
  <si>
    <t xml:space="preserve">150.02.038</t>
  </si>
  <si>
    <t xml:space="preserve">ВСЕГО НАЛОГООБЛАГАЕМОГО ДОХОДА (УБЫТКА) (150.02.035 - 150.02.037)</t>
  </si>
  <si>
    <t xml:space="preserve">150.02.039</t>
  </si>
  <si>
    <t xml:space="preserve">150.02.040</t>
  </si>
  <si>
    <t xml:space="preserve">150.02.041</t>
  </si>
  <si>
    <t xml:space="preserve">150.02.042</t>
  </si>
  <si>
    <t xml:space="preserve">150.02.043</t>
  </si>
  <si>
    <t xml:space="preserve">Налогооблагаемый доход с учетом уменьшения
(150.02.038 - 150.02.042)</t>
  </si>
  <si>
    <t xml:space="preserve">150.02.044</t>
  </si>
  <si>
    <t xml:space="preserve">150.02.045</t>
  </si>
  <si>
    <t xml:space="preserve">НАЛОГООБЛАГАЕМЫЙ ДОХОД С УЧЕТОМ ПЕРЕНЕСЕННЫХ
УБЫТКОВ (150.02.043 - 150.02.044)</t>
  </si>
  <si>
    <t xml:space="preserve">150.02.046</t>
  </si>
  <si>
    <t xml:space="preserve"> Облагаемый доход КИК и ПУ КИК с учетом перенесенных убытков (150.02.039 I - 150.02.044 I)</t>
  </si>
  <si>
    <t xml:space="preserve">150.02.047</t>
  </si>
  <si>
    <t xml:space="preserve">150.02.048</t>
  </si>
  <si>
    <t xml:space="preserve">150.02.049</t>
  </si>
  <si>
    <t xml:space="preserve">Исчисленная сумма КПН (150.02.048 - 150.02.049 I - 150.02.049 II - 150.02.049 III - 150.02.049 IV - 150.02.049 V - 150.02.049 VI); если полученная разница меньше ноля, то в строке 150.01.049 указывается ноль</t>
  </si>
  <si>
    <t xml:space="preserve">150.02.050</t>
  </si>
  <si>
    <t xml:space="preserve">Исчисленная сумма КПН с учетом уменьшения (150.02.049 - 150.02.050 I)</t>
  </si>
  <si>
    <t xml:space="preserve">150.02.051</t>
  </si>
  <si>
    <t xml:space="preserve">КПН с облагаемого дохода КИК и ПУ КИК в соответствии с подпунктом 4) статьи 223 Налогового кодекса (150.02.046 х 150.02.047)</t>
  </si>
  <si>
    <t xml:space="preserve">150.02.052</t>
  </si>
  <si>
    <t xml:space="preserve">КПН с облагаемого дохода КИК и ПУ КИК в соответствии с подпунктом 5) статьи 223 Налогового кодекса (150.02.039 II х 150.02.047)</t>
  </si>
  <si>
    <t xml:space="preserve">150.02.053</t>
  </si>
  <si>
    <t xml:space="preserve">ВСЕГО КПН с учетом уменьшения облагаемого дохода КИК и ПУ КИК в соответствии с подпунктом 4 статьи 223 Налогового кодекса (150.01.051 - 150.01.049 II)</t>
  </si>
  <si>
    <t xml:space="preserve">150.02.054</t>
  </si>
  <si>
    <t xml:space="preserve">Чистый доход (150.02.045 - 150.02.048)</t>
  </si>
  <si>
    <t xml:space="preserve">150.02.055</t>
  </si>
  <si>
    <t xml:space="preserve">150.02.056</t>
  </si>
  <si>
    <t xml:space="preserve">ВСЕГО КПН, за исключением КПН с облагаемого дохода КИК и ПУ КИК, в соответствии с подпунктом 4) статьи 223 Налогового кодекса (150.02.050 + 150.02.052 + 150.02.055 I или 150.02.055 II)</t>
  </si>
  <si>
    <t xml:space="preserve">Форма 150.03</t>
  </si>
  <si>
    <t xml:space="preserve">Форма 150.03 Стр. 01</t>
  </si>
  <si>
    <t xml:space="preserve">Форма 150.03 Стр. 02</t>
  </si>
  <si>
    <t xml:space="preserve">Форма 150.03 Стр. 03</t>
  </si>
  <si>
    <t xml:space="preserve">Форма 150.03 Стр. 04</t>
  </si>
  <si>
    <t xml:space="preserve">Форма 150.03 Стр. 05</t>
  </si>
  <si>
    <t xml:space="preserve">Форма 150.03 Стр. 06</t>
  </si>
  <si>
    <t xml:space="preserve">Форма 150.03 Стр. 07</t>
  </si>
  <si>
    <t xml:space="preserve">Форма 150.03 Стр. 08</t>
  </si>
  <si>
    <t xml:space="preserve">Форма 150.03 Стр. 09</t>
  </si>
  <si>
    <t xml:space="preserve">Форма 150.03 Стр. 10</t>
  </si>
  <si>
    <t xml:space="preserve">РАСХОДЫ НА ГЕОЛОГИЧЕСКОЕ ИЗУЧЕНИЕ, РАЗВЕДКУ И ПОДГОТОВИТЕЛЬНЫЕ РАБОТЫ К ДОБЫЧЕ ПРИРОДНЫХ РЕСУРСОВ И ДРУГИЕ РАСХОДЫ НЕДРОПОЛЬЗОВАТЕЛЕЙ (Приложение 3 к Декларации)</t>
  </si>
  <si>
    <t xml:space="preserve">Налоговый период</t>
  </si>
  <si>
    <t xml:space="preserve">Раздел. Показатели</t>
  </si>
  <si>
    <t xml:space="preserve">№</t>
  </si>
  <si>
    <t xml:space="preserve">№ и дата контракта</t>
  </si>
  <si>
    <t xml:space="preserve">C</t>
  </si>
  <si>
    <t xml:space="preserve">Расходы на геологическое изучение</t>
  </si>
  <si>
    <t xml:space="preserve">Расходы на разведку и подготовительные работы к добыче полезных ископаемых, включая расходы по оценке, обустройству</t>
  </si>
  <si>
    <t xml:space="preserve">Общие административные расходы</t>
  </si>
  <si>
    <t xml:space="preserve">Сумма выплаченных бонусов</t>
  </si>
  <si>
    <t xml:space="preserve">Сумма расходов на обучение казахстанских кадров и развитие социальной сферы регионов, относимая на вычеты</t>
  </si>
  <si>
    <t xml:space="preserve">Расходы по приобретению основных средств</t>
  </si>
  <si>
    <t xml:space="preserve">Расходы по приобретению нематериальных активов
в виде права недропользования</t>
  </si>
  <si>
    <t xml:space="preserve">J</t>
  </si>
  <si>
    <t xml:space="preserve">Расходы по приобретению прочих нематериальных активов</t>
  </si>
  <si>
    <t xml:space="preserve">K</t>
  </si>
  <si>
    <t xml:space="preserve">Иные расходы, подлежащие вычету</t>
  </si>
  <si>
    <t xml:space="preserve">L</t>
  </si>
  <si>
    <t xml:space="preserve">Всего расходов (сумма с C по К)</t>
  </si>
  <si>
    <t xml:space="preserve">M</t>
  </si>
  <si>
    <t xml:space="preserve">Доходы, полученные в период проведения геологического изучения и подготовительных
работ к добыче, за исключением доходов, подлежащих исключению из СГД</t>
  </si>
  <si>
    <t xml:space="preserve">N</t>
  </si>
  <si>
    <t xml:space="preserve">Доходы, полученные от реализации полезных ископаемых,
до момента начала добычи после коммерческого обнаружения</t>
  </si>
  <si>
    <t xml:space="preserve">O</t>
  </si>
  <si>
    <t xml:space="preserve">Доходы, полученные от реализации части права недропользования</t>
  </si>
  <si>
    <t xml:space="preserve">P</t>
  </si>
  <si>
    <t xml:space="preserve">Всего доходы (сумма с М по О)</t>
  </si>
  <si>
    <t xml:space="preserve">Q</t>
  </si>
  <si>
    <t xml:space="preserve">Сумма накопленных расходов за налоговый период (L-P)</t>
  </si>
  <si>
    <t xml:space="preserve">R</t>
  </si>
  <si>
    <t xml:space="preserve">Стоимостный баланс группы накопленных расходов
на начало налогового периода</t>
  </si>
  <si>
    <t xml:space="preserve">S</t>
  </si>
  <si>
    <t xml:space="preserve">Сумма последующих расходов</t>
  </si>
  <si>
    <t xml:space="preserve">T</t>
  </si>
  <si>
    <t xml:space="preserve">Стоимость выбывших активов из группы накопленных расходов, 
в течение налогового периода</t>
  </si>
  <si>
    <t xml:space="preserve">U</t>
  </si>
  <si>
    <t xml:space="preserve">Стоимостный баланс группы накопленных расходов на конец налогового периода (R + Q + S) - T. При этом если сумма строк имеет отрицательное значение, дальнейший расчет по форме 150.03 прекращается</t>
  </si>
  <si>
    <t xml:space="preserve">Предельная норма амортизации</t>
  </si>
  <si>
    <t xml:space="preserve">W</t>
  </si>
  <si>
    <t xml:space="preserve">Применяемая норма амортизации</t>
  </si>
  <si>
    <t xml:space="preserve">X</t>
  </si>
  <si>
    <t xml:space="preserve">Сумма к вычету (U * W)</t>
  </si>
  <si>
    <t xml:space="preserve">Y</t>
  </si>
  <si>
    <t xml:space="preserve">Сумма вычетов, подлежащая на вычет по другим контрактам на добычу</t>
  </si>
  <si>
    <t xml:space="preserve">Z</t>
  </si>
  <si>
    <t xml:space="preserve">Сумма дополнительного вычета перенесенного из контрактов на разведку</t>
  </si>
  <si>
    <t xml:space="preserve">AA</t>
  </si>
  <si>
    <t xml:space="preserve">Итого на вычет</t>
  </si>
  <si>
    <t xml:space="preserve">AB</t>
  </si>
  <si>
    <t xml:space="preserve">Стоимостный баланс группы накопленных расходов
на начало следующего налогового периода (U - Y) или (U - X)</t>
  </si>
  <si>
    <t xml:space="preserve">AC</t>
  </si>
  <si>
    <t xml:space="preserve">Стоимостной баланс группы накопленных расходов на конец
последнего налогового периода, относимый на вычет</t>
  </si>
  <si>
    <t xml:space="preserve">00000001</t>
  </si>
  <si>
    <t xml:space="preserve">ИТОГО (строка заполняется ТОЛЬКО по итогу формы)</t>
  </si>
  <si>
    <t xml:space="preserve">Форма 150.04</t>
  </si>
  <si>
    <t xml:space="preserve">Форма 150.04 </t>
  </si>
  <si>
    <t xml:space="preserve">Расходы налогоплательщиков, не являющихся
плательщиками НДС, по реализованным товарам, выполненным работам, оказанным услугам
(Приложение 4 к Декларации)</t>
  </si>
  <si>
    <t xml:space="preserve">Раздел. Общая информация </t>
  </si>
  <si>
    <t xml:space="preserve">Раздел. Расходы</t>
  </si>
  <si>
    <t xml:space="preserve">БИН / ИИН</t>
  </si>
  <si>
    <t xml:space="preserve">Код страны
резидентства</t>
  </si>
  <si>
    <t xml:space="preserve">Номер налоговой регистрации в стране резидентства нерезидента</t>
  </si>
  <si>
    <t xml:space="preserve">Код вида
расхода*</t>
  </si>
  <si>
    <t xml:space="preserve">Стоимость</t>
  </si>
  <si>
    <t xml:space="preserve">Признак вида деятельности **</t>
  </si>
  <si>
    <t xml:space="preserve">*</t>
  </si>
  <si>
    <t xml:space="preserve">Указывается код вида расхода</t>
  </si>
  <si>
    <t xml:space="preserve">**</t>
  </si>
  <si>
    <t xml:space="preserve">«1» - если затраты (расходы) понесены исключительно в целях осуществления деятельности, налогообложение которой осуществляется в общеустановленном порядке;</t>
  </si>
  <si>
    <t xml:space="preserve">финансовые услуги</t>
  </si>
  <si>
    <t xml:space="preserve">рекламные услуги</t>
  </si>
  <si>
    <t xml:space="preserve">«2» - если затраты (расходы) понесены исключительно в целях осуществления деятельности, налогообложение которой осуществляется в рамках специального налогового режима в соответствии со статьями 697, 698, 699, 700 и 701 Налогового кодекса;</t>
  </si>
  <si>
    <t xml:space="preserve">консультационные услуги</t>
  </si>
  <si>
    <t xml:space="preserve">«3» - если затраты (расходы) подлежат распределению между деятельностью, налогообложение которой осуществляется в общеустановленном режиме и деятельностью, налогообложение которой осуществляется в рамках специального налогового режима в соответствии со статьями 697, 698, 699, 700 и 701 Налогового кодекса;</t>
  </si>
  <si>
    <t xml:space="preserve">«4» - если затраты (расходы) не относятся на вычеты.</t>
  </si>
  <si>
    <t xml:space="preserve">дизайнерские услуги</t>
  </si>
  <si>
    <t xml:space="preserve">инжиниринговые услуги</t>
  </si>
  <si>
    <t xml:space="preserve">прочие</t>
  </si>
  <si>
    <t xml:space="preserve">Форма 150.05</t>
  </si>
  <si>
    <t xml:space="preserve">ВЫЧЕТЫ ПО ФИКСИРОВАННЫМ АКТИВАМ</t>
  </si>
  <si>
    <t xml:space="preserve">(Приложение 5 к Декларации)</t>
  </si>
  <si>
    <t xml:space="preserve">Раздел. Вычеты по общим и косвенным фиксированным активам</t>
  </si>
  <si>
    <t xml:space="preserve">Наименование показателей</t>
  </si>
  <si>
    <t xml:space="preserve">150.05.001</t>
  </si>
  <si>
    <t xml:space="preserve">Стоимостный баланс групп (подгрупп) на начало налогового периода</t>
  </si>
  <si>
    <t xml:space="preserve">I группы</t>
  </si>
  <si>
    <t xml:space="preserve">II группы</t>
  </si>
  <si>
    <t xml:space="preserve">III группы</t>
  </si>
  <si>
    <t xml:space="preserve">IV группы</t>
  </si>
  <si>
    <t xml:space="preserve">150.05.002</t>
  </si>
  <si>
    <t xml:space="preserve">Стоимость поступивших фиксированных активов</t>
  </si>
  <si>
    <t xml:space="preserve">150.05.003</t>
  </si>
  <si>
    <t xml:space="preserve">Стоимость выбывших фиксированных активов</t>
  </si>
  <si>
    <t xml:space="preserve">150.05.004</t>
  </si>
  <si>
    <t xml:space="preserve">Последующие расходы по фиксированным активам, относимые на увеличение стоимостных балансов групп (подгрупп) в соответствии с п.3 статьи 122 НК</t>
  </si>
  <si>
    <t xml:space="preserve">150.05.005</t>
  </si>
  <si>
    <t xml:space="preserve">Стоимостный баланс групп (подгрупп) на конец налогового периода</t>
  </si>
  <si>
    <t xml:space="preserve">I группы </t>
  </si>
  <si>
    <t xml:space="preserve">150.05.006</t>
  </si>
  <si>
    <t xml:space="preserve">Амортизационные отчисления по фиксированным активам</t>
  </si>
  <si>
    <t xml:space="preserve">предельная норма</t>
  </si>
  <si>
    <t xml:space="preserve">применяемая норма</t>
  </si>
  <si>
    <t xml:space="preserve">150.05.007</t>
  </si>
  <si>
    <t xml:space="preserve">Двойная норма амортизационных отчислений в соответствии с п. 6 ст. 120 Налогового кодекса</t>
  </si>
  <si>
    <t xml:space="preserve">150.05.008</t>
  </si>
  <si>
    <t xml:space="preserve">Величина стоимостного баланса группы и признаваемый убыток по подгруппам (группы I ) при выбытии всех активов </t>
  </si>
  <si>
    <t xml:space="preserve">150.05.009</t>
  </si>
  <si>
    <t xml:space="preserve">Величина стоимостного баланса группы (подгруппы) менее 300 месячных расчетных показателей относимая на вычеты</t>
  </si>
  <si>
    <t xml:space="preserve">150.05.010</t>
  </si>
  <si>
    <t xml:space="preserve">Последующие расходы по фиксированным активам, относимые на вычеты в соответствии с п. 2 статьи 122 НК</t>
  </si>
  <si>
    <t xml:space="preserve">150.05.011</t>
  </si>
  <si>
    <t xml:space="preserve">Итого вычетов по фиксированным активам (стр.11 I +стр.11 II+стр.11 III +стр.11 IV)</t>
  </si>
  <si>
    <t xml:space="preserve">I группы ( стр.6I + стр.7I + стр.9I + стр.10I)</t>
  </si>
  <si>
    <t xml:space="preserve">II группы  (стр.6II + стр.7II + стр.8II + стр.9II + стр.10II)</t>
  </si>
  <si>
    <t xml:space="preserve">III группы (стр.6III + стр.7III + стр.8III + стр.9III + стр.10III)</t>
  </si>
  <si>
    <t xml:space="preserve">IV группы (стр.6IV + стр.7IV + стр.8IV + стр.9IV + стр.10IV) </t>
  </si>
  <si>
    <t xml:space="preserve">150.05.012</t>
  </si>
  <si>
    <t xml:space="preserve">Последующие расходы по арендованным основным средствам, относимые на вычеты в соответствии с п.4 статьи 122 НК</t>
  </si>
  <si>
    <t xml:space="preserve">150.05.013</t>
  </si>
  <si>
    <r>
      <rPr>
        <b val="true"/>
        <sz val="11"/>
        <rFont val="Times New Roman"/>
        <family val="1"/>
        <charset val="204"/>
      </rPr>
      <t xml:space="preserve">Всего вычетов по фиксированным активам</t>
    </r>
    <r>
      <rPr>
        <sz val="11"/>
        <rFont val="Times New Roman"/>
        <family val="1"/>
        <charset val="204"/>
      </rPr>
      <t xml:space="preserve"> (стр.11+стр.12)</t>
    </r>
  </si>
  <si>
    <t xml:space="preserve">Примечание.</t>
  </si>
  <si>
    <t xml:space="preserve">Форма 150.06</t>
  </si>
  <si>
    <t xml:space="preserve">УПРАВЛЕНЧЕСКИЕ И ОБЩЕАДМИНИСТРАТИВНЫЕ РАСХОДЫ НЕРЕЗИДЕНТА
(Приложение 6 к Декларации)</t>
  </si>
  <si>
    <t xml:space="preserve">Налоговый период, за который представляется
налоговая отчетность: год</t>
  </si>
  <si>
    <t xml:space="preserve">Раздел. Дополнительная информация</t>
  </si>
  <si>
    <t xml:space="preserve">Применяемый метод отнесения расходов на вычеты
(укажите X в соответствующей ячейке):</t>
  </si>
  <si>
    <t xml:space="preserve">пропорционального распределения</t>
  </si>
  <si>
    <t xml:space="preserve">непосредственного (прямого) отнесения</t>
  </si>
  <si>
    <t xml:space="preserve">Способ исчисления расчетного показателя при применении метода пропорционального распределения</t>
  </si>
  <si>
    <t xml:space="preserve">первый</t>
  </si>
  <si>
    <t xml:space="preserve">Второй</t>
  </si>
  <si>
    <t xml:space="preserve">Код страны, с которой заключён международный договор</t>
  </si>
  <si>
    <t xml:space="preserve">с</t>
  </si>
  <si>
    <t xml:space="preserve">по</t>
  </si>
  <si>
    <t xml:space="preserve">Поправочный (-ые) коэффициент (-ы) налогового (-ых) периода(-ов) (ПКНП) (указывается дробь / дроби</t>
  </si>
  <si>
    <t xml:space="preserve">К (К1)</t>
  </si>
  <si>
    <t xml:space="preserve">К2</t>
  </si>
  <si>
    <t xml:space="preserve">Показатели</t>
  </si>
  <si>
    <t xml:space="preserve">Совокупный годовой доход</t>
  </si>
  <si>
    <t xml:space="preserve">Первоначальная (текущая) стоимость основных средств</t>
  </si>
  <si>
    <t xml:space="preserve">Расходы по оплате труда</t>
  </si>
  <si>
    <t xml:space="preserve">Расчетный показатель</t>
  </si>
  <si>
    <t xml:space="preserve">Управленческие и общеадминистративные расходы</t>
  </si>
  <si>
    <t xml:space="preserve">Общая сумма затрат</t>
  </si>
  <si>
    <t xml:space="preserve">Всего по компании без применения ПКНП*</t>
  </si>
  <si>
    <t xml:space="preserve">Всего по компании с применением ПКНП*</t>
  </si>
  <si>
    <t xml:space="preserve">В том числе от деятельности в РК
через постоянное учреждение</t>
  </si>
  <si>
    <t xml:space="preserve">Удельный вес</t>
  </si>
  <si>
    <t xml:space="preserve">Форма 150.07</t>
  </si>
  <si>
    <t xml:space="preserve">ИСЧИСЛЕНИЕ НАЛОГОВОГО ОБЯЗАТЕЛЬСТВА
ПРИ ПОЛУЧЕНИИ СТАНДАРТНЫХ НАЛОГОВЫХ ЛЬГОТ
(Приложение 7 к Декларации)</t>
  </si>
  <si>
    <t xml:space="preserve">Раздел.Расчет суммы корпоративного подоходного налога</t>
  </si>
  <si>
    <t xml:space="preserve">150.07.001</t>
  </si>
  <si>
    <t xml:space="preserve">Налогооблагаемый доход, применяемый как максимальный </t>
  </si>
  <si>
    <t xml:space="preserve">150.07.002</t>
  </si>
  <si>
    <t xml:space="preserve">Год, за который налогооблагаемый доход принят как максимальный</t>
  </si>
  <si>
    <t xml:space="preserve">150.07.003</t>
  </si>
  <si>
    <t xml:space="preserve">Среднегодовой индекс инфляции, применяемый к отчетному налоговому периоду</t>
  </si>
  <si>
    <t xml:space="preserve">150.07.004</t>
  </si>
  <si>
    <t xml:space="preserve">Максимальный налогооблагаемый доход с учетом
среднегодового индекса инфляции (150.07.001 x 150.07.003 / 100)</t>
  </si>
  <si>
    <t xml:space="preserve">150.07.005</t>
  </si>
  <si>
    <t xml:space="preserve">Количество месяцев в отчетном налоговом периоде, в течение которых действует контракт</t>
  </si>
  <si>
    <t xml:space="preserve">150.07.006</t>
  </si>
  <si>
    <t xml:space="preserve">Скорректированный максимальный налогооблагаемый
доход (150.07.004 x 150.07.005 / 12)</t>
  </si>
  <si>
    <t xml:space="preserve">150.07.007</t>
  </si>
  <si>
    <t xml:space="preserve">Налогооблагаемый доход отчетного налогового периода</t>
  </si>
  <si>
    <t xml:space="preserve">150.07.008</t>
  </si>
  <si>
    <t xml:space="preserve">Льготируемый прирост налогооблагаемого дохода
(150.07.007 - 150.07.004)</t>
  </si>
  <si>
    <t xml:space="preserve">150.07.009</t>
  </si>
  <si>
    <t xml:space="preserve">Ставка корпоративного подоходного налога по инвестиционному контракту</t>
  </si>
  <si>
    <t xml:space="preserve">150.07.010</t>
  </si>
  <si>
    <t xml:space="preserve">Сумма корпоративного подоходного налога по
инвестиционному контракту (150.07.008 х 150.07.009)</t>
  </si>
  <si>
    <t xml:space="preserve">Форма 150.08</t>
  </si>
  <si>
    <t xml:space="preserve">Доходы из иностранных источников, суммы прибыли или части прибыли компаний,
зарегистрированных или расположенных в странах с льготным налогообложением. Суммы уплаченного иностранного налога и зачета (Приложение 8 к Декларации)</t>
  </si>
  <si>
    <t xml:space="preserve">Код страны</t>
  </si>
  <si>
    <t xml:space="preserve">Код вида
дохода</t>
  </si>
  <si>
    <t xml:space="preserve">Код
валюты</t>
  </si>
  <si>
    <t xml:space="preserve">Сумма начисленных доходов из источников в иностранном государстве (в иностранной валюте)</t>
  </si>
  <si>
    <t xml:space="preserve">Сумма начисленных доходов из источников в иностранном государстве (в национальной валюте)</t>
  </si>
  <si>
    <t xml:space="preserve">Код вида деятельности</t>
  </si>
  <si>
    <t xml:space="preserve">Н</t>
  </si>
  <si>
    <t xml:space="preserve">В том числе сумма доходов от деятельности через постоянное учреждение в иностранном государстве (в иностранной валюте)</t>
  </si>
  <si>
    <t xml:space="preserve">В том числе сумма доходов от деятельности через постоянное учреждение в иностранном государстве (в национальной валюте)</t>
  </si>
  <si>
    <t xml:space="preserve">Сумма подоходного налога подлежащего зачету</t>
  </si>
  <si>
    <t xml:space="preserve">Сумма вычетов постоянного учреждения в иностранном государстве (в национальной валюте)</t>
  </si>
  <si>
    <t xml:space="preserve">Сумма управленческих и общеадминистративных расходов резидента</t>
  </si>
  <si>
    <t xml:space="preserve">в графе G указывается один из следующих кодов видов деятельности:</t>
  </si>
  <si>
    <t xml:space="preserve">1 – доход, указанный в графах E и F, начислен в связи с осуществлением контрактной деятельности;</t>
  </si>
  <si>
    <t xml:space="preserve">2 – доход, указанный в графах E и F, начислен в связи с осуществлением внеконтрактной деятельности;</t>
  </si>
  <si>
    <t xml:space="preserve">Форма 150.09</t>
  </si>
  <si>
    <t xml:space="preserve">ДОХОД, ПОДЛЕЖАЩИЙ ОСВОБОЖДЕНИЮ ОТ НАЛОГООБЛОЖЕНИЯ В СООТВЕТСТВИИ С МЕЖДУНАРОДНЫМИ ДОГОВОРАМИ
(Приложение 9 к Декларации)</t>
  </si>
  <si>
    <t xml:space="preserve">Код вида международного договора</t>
  </si>
  <si>
    <t xml:space="preserve"> Наименование международного договора</t>
  </si>
  <si>
    <t xml:space="preserve">Код страны, с которой заключен международный договор</t>
  </si>
  <si>
    <t xml:space="preserve">Доход, подлежащий освобождению
от налогообложения</t>
  </si>
  <si>
    <t xml:space="preserve">БИН организации</t>
  </si>
  <si>
    <t xml:space="preserve">Налоговый период  </t>
  </si>
  <si>
    <t xml:space="preserve">НАЛОГОВЫЙ РЕГИСТР</t>
  </si>
  <si>
    <t xml:space="preserve">к форме 150.10 "НАЛОГООБЛОЖЕНИЕ ФИНАНСОВОЙ ПРИБЫЛИ КОНТРОЛИРУЕМОЙ ИНОСТРАННОЙ КОМПАНИИ"</t>
  </si>
  <si>
    <t xml:space="preserve">КИК - контролируемая иностранная компания; ПУ КИК - постоянное учреждение контролируемой иностранной компании</t>
  </si>
  <si>
    <t xml:space="preserve">№ п/п</t>
  </si>
  <si>
    <t xml:space="preserve">Наименованик КИК или ПУ КИК</t>
  </si>
  <si>
    <t xml:space="preserve">Код страны регистрации</t>
  </si>
  <si>
    <t xml:space="preserve">Номер государственной (налоговой) регистрации КИК или ПУ КИК</t>
  </si>
  <si>
    <t xml:space="preserve">Коэффициент участия/ контроля</t>
  </si>
  <si>
    <t xml:space="preserve">Финансовая прибыль до налогообложения в иностранной валюте</t>
  </si>
  <si>
    <t xml:space="preserve">Сумма убытков КИК или ПУ КИК, возникших в двух периодах, последовательно предшествующих отчетному периоду</t>
  </si>
  <si>
    <t xml:space="preserve">Сумма уменьшений в иностранной валюте</t>
  </si>
  <si>
    <t xml:space="preserve">Сумма уменьшений в соответствии с подпунктом 1) пункта 4 статьи 297 Налогового кодекса</t>
  </si>
  <si>
    <t xml:space="preserve">Сумма уменьшений в соответствии с подпунктом 2) пункта 4 статьи 297 Налогового кодекса</t>
  </si>
  <si>
    <t xml:space="preserve">Сумма уменьшений в соответствии с подпунктом 3) пункта 4 статьи 297 Налогового кодекса</t>
  </si>
  <si>
    <t xml:space="preserve">Сумма уменьшений в соответствии с подпунктом 4) пункта 4 статьи 297 Налогового кодекса</t>
  </si>
  <si>
    <t xml:space="preserve">Сумма уменьшений в соответствии с подпунктом 5) пункта 4 статьи 297 Налогового кодекса</t>
  </si>
  <si>
    <t xml:space="preserve">Сумма уменьшений в соответствии с подпунктом 6) пункта 4 статьи 297 Налогового кодекса</t>
  </si>
  <si>
    <t xml:space="preserve">Сумма уменьшений в соответствии с подпунктом 7) пункта 4 статьи 297 Налогового кодекса</t>
  </si>
  <si>
    <t xml:space="preserve">Сумма уменьшений в соответствии с подпунктом 8) пункта 4 статьи 297 Налогового кодекса</t>
  </si>
  <si>
    <t xml:space="preserve">Сумма уменьшений в соответствии с подпунктом 9) пункта 4 статьи 297 Налогового кодекса</t>
  </si>
  <si>
    <t xml:space="preserve">Сумма уменьшений в соответствии с подпунктом 10) пункта 4 статьи 297 Налогового кодекса</t>
  </si>
  <si>
    <t xml:space="preserve">Финансовая прибыль с учетом уменьшений и убытков КИК или ПУ КИК в иностранной валюте</t>
  </si>
  <si>
    <t xml:space="preserve">Финансовая прибыль, подлежащая налогообложению в иностранной валюте</t>
  </si>
  <si>
    <t xml:space="preserve">Принятый курс иностранной валюты для пересчета в национальную валюту</t>
  </si>
  <si>
    <t xml:space="preserve">Финансовая прибыль,подлежащая налогообложению в национальной валюте  (гр.22 * гр.23)</t>
  </si>
  <si>
    <t xml:space="preserve">Сумма иностранного налога на прибыль по финансовой отчетности в иностранной валюте</t>
  </si>
  <si>
    <t xml:space="preserve">Сумма уплаченного иностранного налога на прибыль в иностранной валюте</t>
  </si>
  <si>
    <t xml:space="preserve">Сумма иностранного налога на прибыль, подлежащая отнесению в зачет, в национальной валюте</t>
  </si>
  <si>
    <t xml:space="preserve">графа В</t>
  </si>
  <si>
    <t xml:space="preserve">графа С</t>
  </si>
  <si>
    <t xml:space="preserve">графа D</t>
  </si>
  <si>
    <t xml:space="preserve">графа Е</t>
  </si>
  <si>
    <t xml:space="preserve">графа F</t>
  </si>
  <si>
    <t xml:space="preserve">графа G</t>
  </si>
  <si>
    <t xml:space="preserve">графа H</t>
  </si>
  <si>
    <t xml:space="preserve">графа I</t>
  </si>
  <si>
    <t xml:space="preserve">графа J</t>
  </si>
  <si>
    <t xml:space="preserve">графа J-1</t>
  </si>
  <si>
    <t xml:space="preserve">графа J-2</t>
  </si>
  <si>
    <t xml:space="preserve">графа J-3</t>
  </si>
  <si>
    <t xml:space="preserve">графа J-4</t>
  </si>
  <si>
    <t xml:space="preserve">графа J-5</t>
  </si>
  <si>
    <t xml:space="preserve">графа J-6</t>
  </si>
  <si>
    <t xml:space="preserve">графа J-7</t>
  </si>
  <si>
    <t xml:space="preserve">графа J-8</t>
  </si>
  <si>
    <t xml:space="preserve">графа J-9</t>
  </si>
  <si>
    <t xml:space="preserve">графа J-10</t>
  </si>
  <si>
    <t xml:space="preserve">графа K (графа H - графа I - графа J)</t>
  </si>
  <si>
    <t xml:space="preserve">графа L (графа K x графа E)</t>
  </si>
  <si>
    <t xml:space="preserve">графа M</t>
  </si>
  <si>
    <t xml:space="preserve">графа N</t>
  </si>
  <si>
    <t xml:space="preserve">графа O</t>
  </si>
  <si>
    <t xml:space="preserve">графа P</t>
  </si>
  <si>
    <t xml:space="preserve">ИТОГО суммарная прибыль КИК и ПУ КИК</t>
  </si>
  <si>
    <t xml:space="preserve">ИТОГО сумма зачета иностранного налога с финансовой прибыли КИК и ПУ КИК</t>
  </si>
  <si>
    <t xml:space="preserve">в графе G указывается один из следующих кодов вида деятельности:</t>
  </si>
  <si>
    <t xml:space="preserve">1 - финансовая прибыль, указанная в графах L и M, начислена в связи с осуществлением контрактной деятельности;</t>
  </si>
  <si>
    <t xml:space="preserve">2 - финансовая прибыль, указанная в графах L и M, начислена в связи с осуществлением внеконтрактной деятельности;</t>
  </si>
  <si>
    <t xml:space="preserve">итоговые значения строк графы M, соответствующих коду вида деятельности:</t>
  </si>
  <si>
    <t xml:space="preserve">«1», переносятся в строку 150.01.046;</t>
  </si>
  <si>
    <t xml:space="preserve">«2», переносятся в строку 150.02.039;</t>
  </si>
  <si>
    <t xml:space="preserve">итоговые значения строк графы P, соответствующих коду вида деятельности:</t>
  </si>
  <si>
    <t xml:space="preserve">«1», переносятся в строку 150.01.056 II;</t>
  </si>
  <si>
    <t xml:space="preserve">«2», переносятся в строку 150.02.049 II;</t>
  </si>
  <si>
    <t xml:space="preserve">Форма 150.11</t>
  </si>
  <si>
    <t xml:space="preserve">Сведения о компонентах финансовой отчетности (Приложение 11 к Декларации)</t>
  </si>
  <si>
    <t xml:space="preserve">тенге</t>
  </si>
  <si>
    <t xml:space="preserve">Раздел. Активы</t>
  </si>
  <si>
    <t xml:space="preserve">На конец периода</t>
  </si>
  <si>
    <t xml:space="preserve">На начало периода</t>
  </si>
  <si>
    <t xml:space="preserve">150.11.001</t>
  </si>
  <si>
    <t xml:space="preserve">Денежные средства и их эквиваленты</t>
  </si>
  <si>
    <t xml:space="preserve">150.11.002</t>
  </si>
  <si>
    <t xml:space="preserve">Краткосрочные финансовые инвестиции</t>
  </si>
  <si>
    <t xml:space="preserve">150.11.003</t>
  </si>
  <si>
    <t xml:space="preserve">Краткосрочная дебиторская задолженность</t>
  </si>
  <si>
    <t xml:space="preserve">150.11.004</t>
  </si>
  <si>
    <t xml:space="preserve">Запасы</t>
  </si>
  <si>
    <t xml:space="preserve">150.11.005</t>
  </si>
  <si>
    <t xml:space="preserve">Текущие налоговые активы</t>
  </si>
  <si>
    <t xml:space="preserve">150.11.006</t>
  </si>
  <si>
    <t xml:space="preserve">Долгосрочные активы, предназначенне для продажи</t>
  </si>
  <si>
    <t xml:space="preserve">150.11.007</t>
  </si>
  <si>
    <t xml:space="preserve">Прочие краткосрочные активы</t>
  </si>
  <si>
    <t xml:space="preserve">150.11.008</t>
  </si>
  <si>
    <t xml:space="preserve">Долгосрочные финансовые инвестиции</t>
  </si>
  <si>
    <t xml:space="preserve">150.11.009</t>
  </si>
  <si>
    <t xml:space="preserve">Долгосрочная дебиторская задолженность</t>
  </si>
  <si>
    <t xml:space="preserve">150.11.010</t>
  </si>
  <si>
    <t xml:space="preserve">Инвестиции, учитывамые методом долевого участия</t>
  </si>
  <si>
    <t xml:space="preserve">150.11.011</t>
  </si>
  <si>
    <t xml:space="preserve">Инвестиционная недвижимость</t>
  </si>
  <si>
    <t xml:space="preserve">150.11.012</t>
  </si>
  <si>
    <t xml:space="preserve">Основные средства</t>
  </si>
  <si>
    <t xml:space="preserve">150.11.013</t>
  </si>
  <si>
    <t xml:space="preserve">Биологические активы</t>
  </si>
  <si>
    <t xml:space="preserve">150.11.014</t>
  </si>
  <si>
    <t xml:space="preserve">Разведочные и оценочные активы</t>
  </si>
  <si>
    <t xml:space="preserve">150.11.015</t>
  </si>
  <si>
    <t xml:space="preserve">Нематериальные активы</t>
  </si>
  <si>
    <t xml:space="preserve">150.11.016</t>
  </si>
  <si>
    <t xml:space="preserve">Отложенные налоговые активы</t>
  </si>
  <si>
    <t xml:space="preserve">150.11.017</t>
  </si>
  <si>
    <t xml:space="preserve">Прочие долгосрочные активы</t>
  </si>
  <si>
    <t xml:space="preserve">150.11.018</t>
  </si>
  <si>
    <t xml:space="preserve">Итого активы</t>
  </si>
  <si>
    <t xml:space="preserve">Раздел. Обязательства</t>
  </si>
  <si>
    <t xml:space="preserve">150.11.019</t>
  </si>
  <si>
    <t xml:space="preserve">Краткосрочные финансовые обязательства</t>
  </si>
  <si>
    <t xml:space="preserve">150.11.020</t>
  </si>
  <si>
    <t xml:space="preserve">Обязательства по налогам</t>
  </si>
  <si>
    <t xml:space="preserve">150.11.021</t>
  </si>
  <si>
    <t xml:space="preserve">Обязательства по другим обязательным и добровольным платежам</t>
  </si>
  <si>
    <t xml:space="preserve">150.11.022</t>
  </si>
  <si>
    <t xml:space="preserve">Краткосрочная кредиторская задолженность</t>
  </si>
  <si>
    <t xml:space="preserve">150.11.023</t>
  </si>
  <si>
    <t xml:space="preserve">Краткосрочные оценочные обязательства</t>
  </si>
  <si>
    <t xml:space="preserve">150.11.024</t>
  </si>
  <si>
    <t xml:space="preserve">Прочие краткосрочные обязательства</t>
  </si>
  <si>
    <t xml:space="preserve">150.11.025</t>
  </si>
  <si>
    <t xml:space="preserve">Долгосрочные финансовые обязательства</t>
  </si>
  <si>
    <t xml:space="preserve">150.11.026</t>
  </si>
  <si>
    <t xml:space="preserve">Долгосрочная кредиторская задолженность</t>
  </si>
  <si>
    <t xml:space="preserve">150.11.027</t>
  </si>
  <si>
    <t xml:space="preserve">Долгосрочные оценочные обязательства</t>
  </si>
  <si>
    <t xml:space="preserve">150.11.028</t>
  </si>
  <si>
    <t xml:space="preserve">Отложенные  налоговые обязательства</t>
  </si>
  <si>
    <t xml:space="preserve">150.11.029</t>
  </si>
  <si>
    <t xml:space="preserve">Прочие долгосрочные обязательства</t>
  </si>
  <si>
    <t xml:space="preserve">150.11.030</t>
  </si>
  <si>
    <t xml:space="preserve">Итого обязательства</t>
  </si>
  <si>
    <t xml:space="preserve">Раздел. Капитал</t>
  </si>
  <si>
    <t xml:space="preserve">150.11.031</t>
  </si>
  <si>
    <t xml:space="preserve">Уставный капитал</t>
  </si>
  <si>
    <t xml:space="preserve">150.11.032</t>
  </si>
  <si>
    <t xml:space="preserve">Неоплаченный капитал</t>
  </si>
  <si>
    <t xml:space="preserve">150.11.033</t>
  </si>
  <si>
    <t xml:space="preserve">Эмиссионный доход</t>
  </si>
  <si>
    <t xml:space="preserve">150.11.034</t>
  </si>
  <si>
    <t xml:space="preserve">Выкупленные собственные долевые инструменты</t>
  </si>
  <si>
    <t xml:space="preserve">150.11.035</t>
  </si>
  <si>
    <t xml:space="preserve">Резервы</t>
  </si>
  <si>
    <t xml:space="preserve">150.11.036</t>
  </si>
  <si>
    <t xml:space="preserve">Нераспределенный доход (непокрытый убыток)</t>
  </si>
  <si>
    <t xml:space="preserve">150.11.037</t>
  </si>
  <si>
    <t xml:space="preserve">Доля меньшинства</t>
  </si>
  <si>
    <t xml:space="preserve">150.11.038</t>
  </si>
  <si>
    <t xml:space="preserve">Итого капитал</t>
  </si>
  <si>
    <t xml:space="preserve">Форма 150.12</t>
  </si>
  <si>
    <t xml:space="preserve">Об объектах налогообложения и (или) объектах, связанных с налогообложением, по исчислению налога на сверхприбыль по каждому контракту на недропользование (Приложение 12 к Декларации)</t>
  </si>
  <si>
    <t xml:space="preserve">150.12.001</t>
  </si>
  <si>
    <t xml:space="preserve">Валовый годовой доход, в том числе:</t>
  </si>
  <si>
    <t xml:space="preserve">150.12.002</t>
  </si>
  <si>
    <t xml:space="preserve">Доход от реализации, выбытия, передачи активов не подлежащих амортизации</t>
  </si>
  <si>
    <t xml:space="preserve">150.12.003</t>
  </si>
  <si>
    <t xml:space="preserve">Доходы, полученные до момента начала добычи после коммерческого обнаружения</t>
  </si>
  <si>
    <t xml:space="preserve">150.12.004</t>
  </si>
  <si>
    <t xml:space="preserve">Доход от реализации, выбытия, передачи фиксированных активов</t>
  </si>
  <si>
    <t xml:space="preserve">150.12.005</t>
  </si>
  <si>
    <t xml:space="preserve">Корректировка валового дохода в соответствии с Законом о трансфертном ценообразовании</t>
  </si>
  <si>
    <t xml:space="preserve">150.12.006</t>
  </si>
  <si>
    <t xml:space="preserve">Валовый годовой доход с учетом корректировки (150.12.001 + 150.12.005)</t>
  </si>
  <si>
    <t xml:space="preserve">150.12.007</t>
  </si>
  <si>
    <t xml:space="preserve">Расходы отнесенные на вычет в соответствии с подпунктом 1 пункта 1 статьи 758 Налогового кодекса</t>
  </si>
  <si>
    <t xml:space="preserve">150.12.008</t>
  </si>
  <si>
    <t xml:space="preserve">Фактически понесенные расходы на приобретение и (или) создание фиксированных активов согласно подпункта 2 пункта 1 статьи 758 Налогового кодекса</t>
  </si>
  <si>
    <t xml:space="preserve">150.12.009</t>
  </si>
  <si>
    <t xml:space="preserve">Всего вычетов для целей налога на сверхприбыль (150.12.007 + 150.12.008)</t>
  </si>
  <si>
    <t xml:space="preserve">150.12.010</t>
  </si>
  <si>
    <t xml:space="preserve">Корректировка вычетов в соответствии с Законом о трансфертном ценообразовании</t>
  </si>
  <si>
    <t xml:space="preserve">150.12.011</t>
  </si>
  <si>
    <t xml:space="preserve">Всего вычетов с учетом корректировки (150.12.009 + 150.12.010)</t>
  </si>
  <si>
    <t xml:space="preserve">150.12.012</t>
  </si>
  <si>
    <t xml:space="preserve">Налогооблагаемый доход для целей исчисления налога на сверхприбыль (150.12.006 - 150.12.011)</t>
  </si>
  <si>
    <t xml:space="preserve">150.12.013</t>
  </si>
  <si>
    <t xml:space="preserve">Превышение вычетов для целей исчисления налога на сверхприбыль над суммой валового годового дохода, переносимое из предыдущих налоговых периодов</t>
  </si>
  <si>
    <t xml:space="preserve">150.12.014</t>
  </si>
  <si>
    <t xml:space="preserve">Налогооблагаемый доход с учетом перенесенного из предыдущих налоговых периодов и превышения вычетов над суммой валового годового дохода (150.12.012 - 150.12.013)</t>
  </si>
  <si>
    <t xml:space="preserve">150.12.015</t>
  </si>
  <si>
    <t xml:space="preserve">Превышение вычетов для целей исчисления налога на сверхприбыль, подлежащее переносу на последующие налоговые периоды</t>
  </si>
  <si>
    <t xml:space="preserve">150.12.016</t>
  </si>
  <si>
    <t xml:space="preserve">Сумма КПН согласно статье 759 Налогового кодекса</t>
  </si>
  <si>
    <t xml:space="preserve">150.12.017</t>
  </si>
  <si>
    <t xml:space="preserve">Налог на чистый доход согласно статье 760 Налогового кодекса для нерезидента имеющего ПУ в РК</t>
  </si>
  <si>
    <t xml:space="preserve">150.12.018</t>
  </si>
  <si>
    <t xml:space="preserve">Чистый доход (150.12.014 - 150.12.016 - 150.12.017)</t>
  </si>
  <si>
    <t xml:space="preserve">150.12.019</t>
  </si>
  <si>
    <t xml:space="preserve">25 процентов от суммы вычетов (150.12.011 х 25%)</t>
  </si>
  <si>
    <t xml:space="preserve">150.12.020</t>
  </si>
  <si>
    <t xml:space="preserve">Часть чистого дохода превышающая 25% от суммы вычетов (150.12.018 - 150.12.019)</t>
  </si>
  <si>
    <t xml:space="preserve">150.12.021</t>
  </si>
  <si>
    <t xml:space="preserve">Расчет суммы налога на сверхприбыль по уровням</t>
  </si>
  <si>
    <t xml:space="preserve">А Уровень</t>
  </si>
  <si>
    <t xml:space="preserve">Шкала распределения чистого дохода по уровням для целей исчисления налога на сверхприбыль, процент от суммы вычетов</t>
  </si>
  <si>
    <t xml:space="preserve">В Верхние границы</t>
  </si>
  <si>
    <t xml:space="preserve">С Вычеты для целей налога на сверхприбыль</t>
  </si>
  <si>
    <t xml:space="preserve">D Предельная сумма распределения чистого дохода</t>
  </si>
  <si>
    <t xml:space="preserve">Уровень 1</t>
  </si>
  <si>
    <t xml:space="preserve">меньшее или равное 25 процентам</t>
  </si>
  <si>
    <t xml:space="preserve">Уровень 2</t>
  </si>
  <si>
    <t xml:space="preserve">от 25 процентов до 30 процентов включительно
</t>
  </si>
  <si>
    <t xml:space="preserve">Уровень 3</t>
  </si>
  <si>
    <t xml:space="preserve">от 30 процентов до 40 процентов включительно</t>
  </si>
  <si>
    <t xml:space="preserve">Уровень 4</t>
  </si>
  <si>
    <t xml:space="preserve">от 40 процентов до 50 процентов включительно</t>
  </si>
  <si>
    <t xml:space="preserve">Уровень 5</t>
  </si>
  <si>
    <t xml:space="preserve">от 50 процентов до 60 процентов включительно</t>
  </si>
  <si>
    <t xml:space="preserve">Уровень 6</t>
  </si>
  <si>
    <t xml:space="preserve">от 60 процентов до 70 процентов включительно</t>
  </si>
  <si>
    <t xml:space="preserve">Уровень 7</t>
  </si>
  <si>
    <t xml:space="preserve">свыше 70 процентов</t>
  </si>
  <si>
    <t xml:space="preserve">Е Распределен.фактич.чистый доход (объект обложения)</t>
  </si>
  <si>
    <t xml:space="preserve">F Ставка</t>
  </si>
  <si>
    <t xml:space="preserve">G Сумма налога на сверхприбыль (E x F)</t>
  </si>
  <si>
    <t xml:space="preserve">150.12.022</t>
  </si>
  <si>
    <t xml:space="preserve">Налог на сверхприбыль</t>
  </si>
  <si>
    <t xml:space="preserve">Форма 150.13</t>
  </si>
  <si>
    <t xml:space="preserve"> Доход, полученные в МФЦА (Приложение 13 к декларации)</t>
  </si>
  <si>
    <t xml:space="preserve">Раздел Доходы от оказания финансовых услуг, предусмотренных п.3 ст.6 Конституционного закона РК "О МФЦА"</t>
  </si>
  <si>
    <t xml:space="preserve">код строки</t>
  </si>
  <si>
    <t xml:space="preserve">150.13.001</t>
  </si>
  <si>
    <t xml:space="preserve">Доход от оказания банковских услуг исламского банка</t>
  </si>
  <si>
    <t xml:space="preserve">150.13.002</t>
  </si>
  <si>
    <t xml:space="preserve">Доход от оказания услуг перестрахования и страховых брокерских услуг</t>
  </si>
  <si>
    <t xml:space="preserve">150.13.003</t>
  </si>
  <si>
    <t xml:space="preserve">Доходы от оказания услуг по инвестиционному управлению активами инвестиционных фондов, их учету и хранению, а также обеспечению выпуска, размещения, обращения, выкупа и погашения ценных бумаг инвестиционных фондов</t>
  </si>
  <si>
    <t xml:space="preserve">150.13.004</t>
  </si>
  <si>
    <t xml:space="preserve">Доходы от оказания брокерских и (или) дилерских, андеррайтинговых услуг</t>
  </si>
  <si>
    <t xml:space="preserve">150.13.005</t>
  </si>
  <si>
    <t xml:space="preserve">Доходы от оказания других финансовых услуг, определяемых совместным актом</t>
  </si>
  <si>
    <t xml:space="preserve">150.13.006</t>
  </si>
  <si>
    <t xml:space="preserve">Всего доходов от оказания финансовых услуг (сумма с 150.13.001 по 150.13.005)</t>
  </si>
  <si>
    <t xml:space="preserve">Раздел Доходы от оказания сопутствующих услуг, предусмотренных п.4 ст.6 Конституционного закона РК "О МФЦА"</t>
  </si>
  <si>
    <t xml:space="preserve">150.13.007</t>
  </si>
  <si>
    <t xml:space="preserve">Доходы от оказания юридических услуг</t>
  </si>
  <si>
    <t xml:space="preserve">150.13.008</t>
  </si>
  <si>
    <t xml:space="preserve">Доходы от оказания аудиторских услуг</t>
  </si>
  <si>
    <t xml:space="preserve">150.13.009</t>
  </si>
  <si>
    <t xml:space="preserve">Доходы от оказания бухгалтерских услуг</t>
  </si>
  <si>
    <t xml:space="preserve">150.13.010</t>
  </si>
  <si>
    <t xml:space="preserve">Доходы от оказания консалтинговых услуг</t>
  </si>
  <si>
    <t xml:space="preserve">150.13.011</t>
  </si>
  <si>
    <t xml:space="preserve">Всего доходов от оказания сопутствующих услуг (сумма строк с 150.13.007 по 150.13.010)</t>
  </si>
  <si>
    <t xml:space="preserve">Раздел Доходы от оказания сопутствующих услуг, предусмоторенных п.7 ст.6 Конституционного закона РК "О МФЦА"</t>
  </si>
  <si>
    <t xml:space="preserve">150.13.012</t>
  </si>
  <si>
    <t xml:space="preserve">Доходы, освобождаемые от налогообложения согласно п.7 ст.6 Конституционного закона РК "О МФЦА"</t>
  </si>
  <si>
    <t xml:space="preserve">Раздел Всего доходов, освобождаемых от налогообложения согласно ст.6 Конституционного закона РК "О МФЦА" </t>
  </si>
  <si>
    <t xml:space="preserve">150.13.013</t>
  </si>
  <si>
    <t xml:space="preserve">Всего доходов, освобождаемых от налогообложения согласно ст.6 Конституционного закона РК "О МФЦА" (150.13.006 + 150.13.011 + 150.13.012)</t>
  </si>
  <si>
    <t xml:space="preserve">строка 13  переносится в № 150 по строке 150.02.037 II</t>
  </si>
  <si>
    <t xml:space="preserve">Форма 150.02</t>
  </si>
  <si>
    <t xml:space="preserve">ДОХОД ОТ РЕАЛИЗАЦИИ ТОВАРОВ, РАБОТ, УСЛУГ</t>
  </si>
  <si>
    <t xml:space="preserve">Регистр"ДОХОД ОТ РЕАЛИЗАЦИИ ТОВАРОВ, РАБОТ, УСЛУГ"</t>
  </si>
  <si>
    <t xml:space="preserve">№ </t>
  </si>
  <si>
    <t xml:space="preserve">Сумма (контрактная деятельность)</t>
  </si>
  <si>
    <t xml:space="preserve">Сумма (внеконтрактная деятельность)</t>
  </si>
  <si>
    <t xml:space="preserve">Сумма </t>
  </si>
  <si>
    <t xml:space="preserve">Наименование организации</t>
  </si>
  <si>
    <r>
      <rPr>
        <b val="true"/>
        <sz val="11"/>
        <rFont val="Times New Roman"/>
        <family val="1"/>
        <charset val="204"/>
      </rPr>
      <t xml:space="preserve">Доход от реализации,</t>
    </r>
    <r>
      <rPr>
        <sz val="11"/>
        <rFont val="Times New Roman"/>
        <family val="1"/>
        <charset val="204"/>
      </rPr>
      <t xml:space="preserve"> </t>
    </r>
    <r>
      <rPr>
        <b val="true"/>
        <sz val="11"/>
        <rFont val="Times New Roman"/>
        <family val="1"/>
        <charset val="204"/>
      </rPr>
      <t xml:space="preserve">всего</t>
    </r>
    <r>
      <rPr>
        <sz val="11"/>
        <rFont val="Times New Roman"/>
        <family val="1"/>
        <charset val="204"/>
      </rPr>
      <t xml:space="preserve"> (сумма стр. с 1 по 7) </t>
    </r>
  </si>
  <si>
    <t xml:space="preserve">в том числе:</t>
  </si>
  <si>
    <t xml:space="preserve">Доход  от реализации товаров, работ, услуг</t>
  </si>
  <si>
    <t xml:space="preserve">Доход в виде вознаграждения по передаче имущества в финансовый лизинг</t>
  </si>
  <si>
    <t xml:space="preserve">Роялти</t>
  </si>
  <si>
    <t xml:space="preserve">Доход от сдачи в аренду имущества</t>
  </si>
  <si>
    <t xml:space="preserve">Доход в виде вознаграждения по кредиту (займу, микрокредиту), операциям репо</t>
  </si>
  <si>
    <t xml:space="preserve">строка А столбец H переносится в форму 150.01 в строку 150.01.001</t>
  </si>
  <si>
    <t xml:space="preserve">строка А столбец I переносится в форму 150.02 в строку 150.02.001</t>
  </si>
  <si>
    <t xml:space="preserve">строка А столбец J переносится в форму 150.00 в строку 150.00.001</t>
  </si>
  <si>
    <t xml:space="preserve">ДОХОД (УБЫТОК) ОТ ПРИРОСТА СТОИМОСТИ</t>
  </si>
  <si>
    <t xml:space="preserve">Регистр "ДОХОД (УБЫТОК) ОТ ПРИРОСТА СТОИМОСТИ"</t>
  </si>
  <si>
    <t xml:space="preserve"> Раздел. Доход (убыток) при реализации ценных бумаг, за исключением долговых ценных бумаг, и доли участия</t>
  </si>
  <si>
    <t xml:space="preserve">Доход от прироста стоимости при реализации:</t>
  </si>
  <si>
    <t xml:space="preserve">акций и долей участия в юридическом лице или консорциуме, которые созданы в соответствии с законодательством РК</t>
  </si>
  <si>
    <t xml:space="preserve">ценных бумаг, находящихся на день реализации методом открытых торгов на фондовой бирже, функционирующей на территории РК, в официальных списках данной фондовой биржи, за исключением долговых ценных бумаг</t>
  </si>
  <si>
    <t xml:space="preserve">прочих ценных бумаг, за исключением долговых ценных бумаг</t>
  </si>
  <si>
    <t xml:space="preserve">Убыток от реализации:</t>
  </si>
  <si>
    <t xml:space="preserve">прочих ценных бумаг, за исключением долговых ценных бумаг </t>
  </si>
  <si>
    <t xml:space="preserve">Доход от прироста стоимости при реализации доли участия, за исключением доли участия в юридическом лице или консорциуме, созданном в соответствии с законодательством РК</t>
  </si>
  <si>
    <t xml:space="preserve">Раздел. Доход при передаче ценных бумаг, за исключением долговых ценных бумаг, и доли участия в качестве взноса в уставной капитал, а также при выбытии ценных бумаг и доли учстия в результате реорганизации путем слияния, присоединения, разделения или выделения</t>
  </si>
  <si>
    <t xml:space="preserve">Доход от прироста стоимости при передаче ценных бумаг,  за исключением долговых ценных бумаг, и доли участия в качестве вклада в уставной капитал</t>
  </si>
  <si>
    <t xml:space="preserve">Доход от прироста стоимости при выбытии ценных бумаг, за исключением долговых ценных бумаг, и доли участия в результате реорганизации путем слияния, присоединения, разделения и выделения</t>
  </si>
  <si>
    <t xml:space="preserve">Раздел. Доход (убыток) при реализации  долговых ценных бумаг</t>
  </si>
  <si>
    <t xml:space="preserve">Доход от прироста стоимости при реализации: </t>
  </si>
  <si>
    <t xml:space="preserve">облигаций, находящихся на день реализации методом открытых торгов на фондовой бирже, функционирующей на территории Республики Казахстан, в официальных списках данной фондовой биржи</t>
  </si>
  <si>
    <t xml:space="preserve">государственных эмиссионных ценных бумаг</t>
  </si>
  <si>
    <t xml:space="preserve">агентских облигаций</t>
  </si>
  <si>
    <t xml:space="preserve">прочих долговых ценных бумаг</t>
  </si>
  <si>
    <t xml:space="preserve">Убыток от реализации: </t>
  </si>
  <si>
    <t xml:space="preserve">Раздел. Доход при передаче  долговых ценных бумаг в качестве взноса в уставной капитал, а также при выбытии долговых[ценных бумаг в результате реорганизации путем слияния, присоединения, разделения или выделения</t>
  </si>
  <si>
    <t xml:space="preserve">Доход от прироста стоимости при передаче  долговых ценных бумаг в качестве вклада в уставной капитал</t>
  </si>
  <si>
    <t xml:space="preserve">Доход от прироста стоимости при выбытии  долговых ценных бумаг в результате реорганизации путем слияния, присоединения, разделения и выделения</t>
  </si>
  <si>
    <t xml:space="preserve">Раздел. Доход (убыток) при реализации активов, указанных в подпунктах 1-3) пункта 2 статьи 228 Налогового кодекса</t>
  </si>
  <si>
    <t xml:space="preserve">Убыток от реализации</t>
  </si>
  <si>
    <t xml:space="preserve">Раздел. Доход (убыток) при реализации активов, указанных в подпунктах 1-3) пункта 2 статьи 228 Налогового кодекса , в качестве вклада в уставной капитал, а также при выбытии таких активов в результтате реорганизации путем слияния, присоединения, разделения или выделения</t>
  </si>
  <si>
    <t xml:space="preserve">Доход от прироста стоимости при передаче активов, указанных в подпунктах 1-3) пункта 2 статьи 228 Налогового кодекса , в качестве вклада в уставной капитал</t>
  </si>
  <si>
    <t xml:space="preserve">Доход от прироста стоимости при выбытии активов, указанных в подпунктах 1-3) пункта 2 статьи 228 Налогового кодекса  в результтате реорганизации путем слияния, присоединения, разделения или выделения</t>
  </si>
  <si>
    <t xml:space="preserve">Раздел. Доход по прочим активам, не подлежащим амортизации</t>
  </si>
  <si>
    <t xml:space="preserve">Доход от прироста стоимости по активам, указанным в подпунктах 7) и 8) пункта 2 статьи 228 Налогового кодекса</t>
  </si>
  <si>
    <t xml:space="preserve">Доход от прироста стоимости по прочим активам, не подлежащим амортизации</t>
  </si>
  <si>
    <t xml:space="preserve">Раздел. Расчет</t>
  </si>
  <si>
    <t xml:space="preserve">Доход от прироста стоимости при реализации ценных бумаг, подлежащий уменьшению на сумму убытков от реализации ценных бумаг, полученных в отчетном налоговом периоде и перенечсенных из предыдущих налоговых периодов (стр.1III+стр.6IV)</t>
  </si>
  <si>
    <t xml:space="preserve">Убыток при реализации ценных бумаг, переносимый из предыдущих налоговых периодов (стр.23 за предыдущий налоговый период)</t>
  </si>
  <si>
    <t xml:space="preserve">Убытки от реализации ценных бумаг отчетного налогового периода компенсируемые за счет дохода от прироста  стоимости при реализации ценных бумаг (cтр. 2III +стр. 7IV)</t>
  </si>
  <si>
    <t xml:space="preserve">Доход от прироста стоимости при реализации ценных бумаг, с учетом убытков отчетного налогового периода и убытка, перенесенного из предыдущих налоговых периодов (стр.16-стр.17-стр.18)</t>
  </si>
  <si>
    <t xml:space="preserve"> Убыток от реализации активов, указанных в пункте 2 статьи 228 Налогового кодекса, переносимый из предыдущих налоговых периодов (стр.24 за предыдущий налоговый период)</t>
  </si>
  <si>
    <t xml:space="preserve"> Доход от прироста стоимости при реализации активов, указанных в пункте 2 статьи 228 Налогового кодекса, с учетом убытка перенесенного из предыдущих налоговых периодов (стр.10- стр.20)</t>
  </si>
  <si>
    <r>
      <rPr>
        <b val="true"/>
        <sz val="11"/>
        <rFont val="Times New Roman"/>
        <family val="1"/>
        <charset val="204"/>
      </rPr>
      <t xml:space="preserve">Итого дохода от прироста </t>
    </r>
    <r>
      <rPr>
        <sz val="11"/>
        <rFont val="Times New Roman"/>
        <family val="1"/>
        <charset val="204"/>
      </rPr>
      <t xml:space="preserve">(стр.19+стр.21+стр.1I + стр.1II +стр. 3+стр.4+стр.5+стр.6I + стр.6II+стр.6III+стр.8+стр.9+стр.12+стр.13+стр.14+стр.15)</t>
    </r>
  </si>
  <si>
    <t xml:space="preserve">Убыток при реализации ценных бумаг, переносимый на последующие налоговые периоды</t>
  </si>
  <si>
    <t xml:space="preserve"> Убыток от реализации активов, указанных в подпунктах 1) -3) пункта 2 статьи 228 Налогового кодекса, переносимый на последующие налоговые периоды</t>
  </si>
  <si>
    <t xml:space="preserve">Убытки, не подлежащие переносу на последующие налоговые периоды</t>
  </si>
  <si>
    <t xml:space="preserve">строка 22 столбец K переносится в форму 150.01 в строку 150.01.002</t>
  </si>
  <si>
    <t xml:space="preserve">строка 22 столбец L переносится в форму 150.02 в строку 150.02.002</t>
  </si>
  <si>
    <t xml:space="preserve">строка 22 столбец M переносится в форму 150.00 в строку 150.00.002</t>
  </si>
  <si>
    <t xml:space="preserve">ДОХОД ПО ПРОИЗВОДНЫМ ФИНАНСОВЫМ ИНСТРУМЕНТАМ</t>
  </si>
  <si>
    <t xml:space="preserve">Операции по производным финансовым инструментам, за исключением свопа</t>
  </si>
  <si>
    <t xml:space="preserve">поступление по производным финансовым инструментам</t>
  </si>
  <si>
    <t xml:space="preserve">расходы по производным финансовым инструментам</t>
  </si>
  <si>
    <t xml:space="preserve">доход по производным финансовым инструментам (стр.I - стр.II)</t>
  </si>
  <si>
    <t xml:space="preserve">убыток по производным финансовым инструментам, переносимый с предыдущих периодов</t>
  </si>
  <si>
    <t xml:space="preserve">доход по производным финансовым инструментам с учетом переносимых убытков (стр.III - стр.IV)</t>
  </si>
  <si>
    <t xml:space="preserve">Операции по свопу</t>
  </si>
  <si>
    <t xml:space="preserve">поступление по свопу</t>
  </si>
  <si>
    <t xml:space="preserve">расходы по свопу</t>
  </si>
  <si>
    <t xml:space="preserve">доход по свопу</t>
  </si>
  <si>
    <t xml:space="preserve">убыток по свопу, переносимый с предыдущих периодов</t>
  </si>
  <si>
    <t xml:space="preserve">доход по свопу, с учетом переносимых убытков (стр.III - стр.IV)</t>
  </si>
  <si>
    <r>
      <rPr>
        <b val="true"/>
        <sz val="11"/>
        <rFont val="Times New Roman"/>
        <family val="1"/>
        <charset val="204"/>
      </rPr>
      <t xml:space="preserve">Итого дохода по производным финансовым инструментам </t>
    </r>
    <r>
      <rPr>
        <sz val="11"/>
        <rFont val="Times New Roman"/>
        <family val="1"/>
        <charset val="204"/>
      </rPr>
      <t xml:space="preserve">(стр. 1 V +стр.2 V)</t>
    </r>
  </si>
  <si>
    <t xml:space="preserve">строка 3 столбец K переносится в форму 150.02 в строку 150.02.003</t>
  </si>
  <si>
    <t xml:space="preserve">строка 3 столбец L переносится в форму 150.00 в строку 150.00.003</t>
  </si>
  <si>
    <t xml:space="preserve">ДОХОД ОТ СПИСАНИЯ ОБЯЗАТЕЛЬСТВ</t>
  </si>
  <si>
    <t xml:space="preserve">основание</t>
  </si>
  <si>
    <t xml:space="preserve">Доход от списания обязательств, всего (сумма стр 1 по стр 4)</t>
  </si>
  <si>
    <t xml:space="preserve">Доход от списания обязательств с налогоплательщика его кредитором</t>
  </si>
  <si>
    <t xml:space="preserve">Доход от списания обязательств, не востребованных кредиторами на момент утверждения ликвидационного баланса при ликвидации налогоплательщика</t>
  </si>
  <si>
    <t xml:space="preserve">Доход от списания обязательств в связи с истечением срока исковой давности, установленного законодательными актами Республики Казахстан</t>
  </si>
  <si>
    <t xml:space="preserve">Доход от списания обязательств по вступившему в законную силу решению суда</t>
  </si>
  <si>
    <t xml:space="preserve">строка А столбец переносится в форму 150.01 в строку 150.01.003</t>
  </si>
  <si>
    <t xml:space="preserve">строка А столбец переносится в форму 150.02 в строку 150.02.004</t>
  </si>
  <si>
    <t xml:space="preserve">строка А столбец переносится в форму 150.00 в строку 150.00.004</t>
  </si>
  <si>
    <t xml:space="preserve">ДОХОД ПО СОМНИТЕЛЬНЫМ ОБЯЗАТЕЛЬСТВАМ</t>
  </si>
  <si>
    <t xml:space="preserve">Регистр "ДОХОД ПО СОМНИТЕЛЬНЫМ ОБЯЗАТЕЛЬСТВАМ"</t>
  </si>
  <si>
    <t xml:space="preserve">БИН/ИИН</t>
  </si>
  <si>
    <t xml:space="preserve">Наименование организации / ФИО</t>
  </si>
  <si>
    <r>
      <rPr>
        <b val="true"/>
        <sz val="11"/>
        <rFont val="Times New Roman"/>
        <family val="1"/>
        <charset val="204"/>
      </rPr>
      <t xml:space="preserve">Доход по сомнительным обязательствам, </t>
    </r>
    <r>
      <rPr>
        <sz val="11"/>
        <rFont val="Times New Roman"/>
        <family val="1"/>
        <charset val="204"/>
      </rPr>
      <t xml:space="preserve">в том числе: (стр.1+стр.2) </t>
    </r>
  </si>
  <si>
    <t xml:space="preserve">Сомнительные обязательства по товарам (работам, услугам)</t>
  </si>
  <si>
    <t xml:space="preserve">Сомнительные обязательства по доходам работников</t>
  </si>
  <si>
    <t xml:space="preserve">строка 1 столбец I переносится в форму 150.01 в строку 150.01.004</t>
  </si>
  <si>
    <t xml:space="preserve">строка 1 столбец J переносится в форму 150.02 в строку 150.02.005</t>
  </si>
  <si>
    <t xml:space="preserve">строка 1 столбец K переносится в форму 150.00 в строку 150.00.005</t>
  </si>
  <si>
    <t xml:space="preserve">ДОХОД ОТ УСТУПКИ ПРАВА ТРЕБОВАНИЯ</t>
  </si>
  <si>
    <t xml:space="preserve">Регистр "ДОХОД ОТ УСТУПКИ ПРАВА ТРЕБОВАНИЯ"</t>
  </si>
  <si>
    <r>
      <rPr>
        <b val="true"/>
        <sz val="11"/>
        <rFont val="Times New Roman"/>
        <family val="1"/>
        <charset val="204"/>
      </rPr>
      <t xml:space="preserve">Доход от уступки права требования, </t>
    </r>
    <r>
      <rPr>
        <sz val="11"/>
        <rFont val="Times New Roman"/>
        <family val="1"/>
        <charset val="204"/>
      </rPr>
      <t xml:space="preserve">в том числе :  (стр.2+стр.3)</t>
    </r>
  </si>
  <si>
    <t xml:space="preserve">по приобретенному праву требования</t>
  </si>
  <si>
    <t xml:space="preserve">по уступленному праву требования</t>
  </si>
  <si>
    <t xml:space="preserve">строка 1 столбец J переносится в форму 150.01 в строку 150.01.005</t>
  </si>
  <si>
    <t xml:space="preserve">строка 1 столбец K переносится в форму 150.02 в строку 150.02.006</t>
  </si>
  <si>
    <t xml:space="preserve">строка 1 столбец L переносится в форму 150.00 в строку 150.00.006</t>
  </si>
  <si>
    <t xml:space="preserve">Форма 100.00</t>
  </si>
  <si>
    <t xml:space="preserve">ДОХОД ОТ ВЫБЫТИЯ ФИКСИРОВАННЫХ АКТИВОВ</t>
  </si>
  <si>
    <t xml:space="preserve">№ группы</t>
  </si>
  <si>
    <t xml:space="preserve">Признак выбытия всех ФА из группы (1- да, 0- нет)</t>
  </si>
  <si>
    <t xml:space="preserve">Стоимостные балансы подгрупп (групп) на начало налогового периода </t>
  </si>
  <si>
    <t xml:space="preserve">Стоимость поступивших фиксированных активов подгруппы (группы)</t>
  </si>
  <si>
    <t xml:space="preserve">Стоимость последующих расходов, учитываемых в соответствии с п.3 статьи 122 НК</t>
  </si>
  <si>
    <t xml:space="preserve">Итого стоимостной баланс подгруппы (группы) с учетом стоимости поступивших фиксированных активов  и последующих расходов (гр.3+гр.4+ гр.5)</t>
  </si>
  <si>
    <t xml:space="preserve">Стоимость выбывших фиксированных активов подгруппы (группы) </t>
  </si>
  <si>
    <t xml:space="preserve">Процент доли </t>
  </si>
  <si>
    <t xml:space="preserve">Доход от выбытия фиксированных активов гр.7-гр.6, если             гр.7&gt; гр.6</t>
  </si>
  <si>
    <t xml:space="preserve">Убытки или вычеты от выбытия фиксированных активов гр.7-гр.6, если         гр.7&lt; гр.6</t>
  </si>
  <si>
    <t xml:space="preserve">подгруппа I группы</t>
  </si>
  <si>
    <t xml:space="preserve">контракт</t>
  </si>
  <si>
    <t xml:space="preserve">вне контракта</t>
  </si>
  <si>
    <t xml:space="preserve">общие</t>
  </si>
  <si>
    <t xml:space="preserve">вне корнтракта</t>
  </si>
  <si>
    <t xml:space="preserve">ВСЕГО</t>
  </si>
  <si>
    <t xml:space="preserve">общие контракт</t>
  </si>
  <si>
    <t xml:space="preserve">общие вне контракта</t>
  </si>
  <si>
    <t xml:space="preserve">сумма дохода по строке 5 контракт по графе 8 и по строке 5 общие контракт по графе 8 переносится в форму 150.01 в строку 150.01.006</t>
  </si>
  <si>
    <t xml:space="preserve">сумма дохода по строке 5 вне контракта по графе 8 и по строке 5 общие вне контракта по графе 8 переносится в форму 150.02 в строку 150.02.007</t>
  </si>
  <si>
    <t xml:space="preserve">Форма заполняется при выбытии всех фиксированных активов из группы, по группам II, III,  IV</t>
  </si>
  <si>
    <t xml:space="preserve">Сумма расходов на геологическое изучение и подготовительные работы к добыче природных ресурсов, а также других расходов недропользователя</t>
  </si>
  <si>
    <t xml:space="preserve">Доход от корректировки по контракту</t>
  </si>
  <si>
    <t xml:space="preserve">Доход от корректировки</t>
  </si>
  <si>
    <t xml:space="preserve"> на начало периода</t>
  </si>
  <si>
    <t xml:space="preserve">за текущий налоговый период</t>
  </si>
  <si>
    <t xml:space="preserve">на конец периода</t>
  </si>
  <si>
    <t xml:space="preserve">Доходы, корректирующие расходы на геологическое изучение и подготовительные работы к добыче природных ресурсов</t>
  </si>
  <si>
    <t xml:space="preserve">Виды доходов</t>
  </si>
  <si>
    <t xml:space="preserve">Сумма доходов</t>
  </si>
  <si>
    <t xml:space="preserve">Итого расходов</t>
  </si>
  <si>
    <t xml:space="preserve">строка 9 столбец H переносится в форму 150.01 в строку 150.01.007</t>
  </si>
  <si>
    <t xml:space="preserve">строка 9 столбец  I переносится в форму 150.00 в строку 150.00.008</t>
  </si>
  <si>
    <t xml:space="preserve">ДОХОД ОТ ПРЕВЫШЕНИЯ СУММЫ ОТЧИСЛЕНИЙ В ФОНД ЛИКВИДАЦИИ ПОСЛЕДСТВИЙ РАЗРАБОТКИ МЕСТОРОЖДЕНИЙ НАД СУММОЙ ФАКТИЧЕСКИХ РАСХОДОВ ПО ЛИКВИДАЦИИ ПОСЛЕДСТВИЙ РАЗРАБОТКИ МЕСТОРОЖДЕНИЙ</t>
  </si>
  <si>
    <t xml:space="preserve">Сумма отчислений в фонд ликвидации</t>
  </si>
  <si>
    <t xml:space="preserve">Доход от превышения по контракту</t>
  </si>
  <si>
    <t xml:space="preserve">Доход от превышения </t>
  </si>
  <si>
    <t xml:space="preserve">Сумма отчислений в фонд ликвидации на начало периода</t>
  </si>
  <si>
    <t xml:space="preserve">Отчисления в налоговом периоде</t>
  </si>
  <si>
    <t xml:space="preserve">Сумма отчислений в фонд ликвидации на конец периода</t>
  </si>
  <si>
    <t xml:space="preserve">Фактические расходы по ликвидации последствий разработки месторождений</t>
  </si>
  <si>
    <t xml:space="preserve">Виды работ</t>
  </si>
  <si>
    <t xml:space="preserve">Сумма расходов</t>
  </si>
  <si>
    <t xml:space="preserve">строка 9 столбец H переносится в форму 150.01 в строку 150.01.008</t>
  </si>
  <si>
    <t xml:space="preserve">строка 9 столбец  I переносится в форму 150.00 в строку 150.00.009</t>
  </si>
  <si>
    <t xml:space="preserve">Нецелевое использование средств ликвидационного фонда недропользователем</t>
  </si>
  <si>
    <t xml:space="preserve">строка 1 столбец H переносится в форму 150.01 в строку 150.01.009</t>
  </si>
  <si>
    <t xml:space="preserve">строка 1 столбец  I переносится в форму 150.00 в строку 150.00.010</t>
  </si>
  <si>
    <t xml:space="preserve">ПРИСУЖДЕННЫЕ ИЛИ ПРИЗНАННЫЕ ДОЛЖНИКОМ ШТРАФЫ,ПЕНИ И ДРУГИЕ ВИДЫ САНКЦИЙ, КРОМЕ ВОЗВРАЩЕННЫХ НЕОБОСНОВАННО УДЕРЖАННЫХ ШТРАФОВ, ЕСЛИ ЭТИ СУММЫ РАНЕЕ НЕ БЫЛИ ОТНЕСЕНЫ НА ВЫЧЕТЫ</t>
  </si>
  <si>
    <t xml:space="preserve">Присужденные должнику штрафы, пени, неустойки </t>
  </si>
  <si>
    <t xml:space="preserve">Признанные должником штрафы, пени, неустойки</t>
  </si>
  <si>
    <r>
      <rPr>
        <b val="true"/>
        <sz val="11"/>
        <rFont val="Times New Roman"/>
        <family val="1"/>
        <charset val="204"/>
      </rPr>
      <t xml:space="preserve">Итого</t>
    </r>
    <r>
      <rPr>
        <sz val="11"/>
        <rFont val="Times New Roman"/>
        <family val="1"/>
        <charset val="204"/>
      </rPr>
      <t xml:space="preserve"> (стр.1+стр.2)</t>
    </r>
  </si>
  <si>
    <t xml:space="preserve">строка 3 столбец  J переносится в форму 150.01 в строку 150.01.010</t>
  </si>
  <si>
    <t xml:space="preserve">строка 3 столбец K переносится в форму 150.02 в строку 150.02.008</t>
  </si>
  <si>
    <t xml:space="preserve">строка 3 столбец L переносится в форму 150.00 в строку 150.00.011</t>
  </si>
  <si>
    <t xml:space="preserve">ДИВИДЕНДЫ, ВОЗНАГРАЖДЕНИЕ ПО ДЕПОЗИТУ, ДОЛГОВОЙ ЦЕННОЙ БУМАГЕ, ВЕКСЕЛЮ, ИСЛАМСКОМУ АРЕНДНОМУ СЕРТИФИКАТУ, ВЫИГРЫШИ</t>
  </si>
  <si>
    <t xml:space="preserve">Доход по дивидендам, вознаграждениям ..., всего (сумма стр 1 по стр 3)</t>
  </si>
  <si>
    <t xml:space="preserve">Дивиденды</t>
  </si>
  <si>
    <t xml:space="preserve">Вознаграждения,всего, в том числе: (стр.2a+стр.2b+стр.2d+стр.2e)</t>
  </si>
  <si>
    <t xml:space="preserve">a</t>
  </si>
  <si>
    <t xml:space="preserve">по депозиту</t>
  </si>
  <si>
    <t xml:space="preserve">b</t>
  </si>
  <si>
    <t xml:space="preserve">по долговой ценной бумаге</t>
  </si>
  <si>
    <t xml:space="preserve">d</t>
  </si>
  <si>
    <t xml:space="preserve">векселю</t>
  </si>
  <si>
    <t xml:space="preserve">e</t>
  </si>
  <si>
    <t xml:space="preserve">исламскому арендному сертификату</t>
  </si>
  <si>
    <t xml:space="preserve">Выигрыши</t>
  </si>
  <si>
    <t xml:space="preserve">строка 1 столбец  J переносится в форму 150.01 в строку 150.01.011</t>
  </si>
  <si>
    <t xml:space="preserve">строка 1 столбец K переносится в форму 150.02 в строку 150.02.009</t>
  </si>
  <si>
    <t xml:space="preserve">строка 1 столбец L переносится в форму 150.00 в строку 150.00.012</t>
  </si>
  <si>
    <t xml:space="preserve">КУРСОВЫЕ РАЗНИЦЫ</t>
  </si>
  <si>
    <t xml:space="preserve">Положительная курсовая разница</t>
  </si>
  <si>
    <t xml:space="preserve">Отрицательная курсовая разница</t>
  </si>
  <si>
    <t xml:space="preserve">Превышение суммы положительной курсовой разницы над суммой отрицательной курсовой разницы (стр. 1-стр.2), если стр.1 &gt; стр.2</t>
  </si>
  <si>
    <t xml:space="preserve">Превышение суммы отрицательной курсовой разницы над суммой положительной  курсовой разницы (стр.2-стр.1), если стр.1 &lt; стр.2</t>
  </si>
  <si>
    <t xml:space="preserve">строка 3 столбец  J переносится в форму 150.01 в строку 150.01.012</t>
  </si>
  <si>
    <t xml:space="preserve">строка 3 столбец K переносится в форму 150.02 в строку 150.02.010</t>
  </si>
  <si>
    <t xml:space="preserve">строка 3 столбец L переносится в форму 150.00 в строку 150.00.013</t>
  </si>
  <si>
    <t xml:space="preserve">строка 4 столбец  J переносится в форму 150.01 в строку 150.01.033</t>
  </si>
  <si>
    <t xml:space="preserve">строка 4 столбец K переносится в форму 150.02 в строку 150.02.027</t>
  </si>
  <si>
    <t xml:space="preserve">строка 4 столбец L переносится в форму 150.00 в строку 150.00.034</t>
  </si>
  <si>
    <t xml:space="preserve">строка 1 столбец  J переносится в форму 150.01 в строку 150.01.013</t>
  </si>
  <si>
    <t xml:space="preserve">строка 1 столбец K переносится в форму 150.02 в строку 150.02.011</t>
  </si>
  <si>
    <t xml:space="preserve">строка 1 столбец L переносится в форму 150.00 в строку 150.00.014</t>
  </si>
  <si>
    <t xml:space="preserve">ДРУГИЕ ДОХОДЫ</t>
  </si>
  <si>
    <t xml:space="preserve">Доход, полученный за согласие ограничить или прекратить предпринимательскую деятельность</t>
  </si>
  <si>
    <t xml:space="preserve">Доходы от осуществления совместной деятельности</t>
  </si>
  <si>
    <t xml:space="preserve">Полученные компенсации по ранее произведенным вычетам</t>
  </si>
  <si>
    <t xml:space="preserve">Доход в виде безвозмездно полученного имущества</t>
  </si>
  <si>
    <t xml:space="preserve"> Доходы, полученные при эксплуатации объектов социальной сферы</t>
  </si>
  <si>
    <t xml:space="preserve">Доходы от продажи предприятия как имущественного комплекса</t>
  </si>
  <si>
    <t xml:space="preserve"> Чистый  доход от доверительного управления имуществом  учредителя доверительного управления</t>
  </si>
  <si>
    <t xml:space="preserve">Прочие доходы</t>
  </si>
  <si>
    <r>
      <rPr>
        <b val="true"/>
        <sz val="11"/>
        <rFont val="Times New Roman"/>
        <family val="1"/>
        <charset val="204"/>
      </rPr>
      <t xml:space="preserve">Итого </t>
    </r>
    <r>
      <rPr>
        <sz val="11"/>
        <rFont val="Times New Roman"/>
        <family val="1"/>
        <charset val="204"/>
      </rPr>
      <t xml:space="preserve">(сумма стр.с 1 по 8)</t>
    </r>
  </si>
  <si>
    <t xml:space="preserve">строка 9 столбец  I переносится в форму 150.01 в строку 150.01.014</t>
  </si>
  <si>
    <t xml:space="preserve">строка 9 столбец  J переносится в форму 150.02 в строку 150.02.012</t>
  </si>
  <si>
    <t xml:space="preserve">строка 9 столбец K переносится в форму 150.00 в строку 150.00.015</t>
  </si>
  <si>
    <t xml:space="preserve">КОРРЕКТИРОВКА СОВОКУПНОГО ГОДОВОГО ДОХОДА В СООТВЕТСТВИИ С ПУНКТОМ 1 СТАТЬИ 241 НАЛОГОВОГО КОДЕКСА</t>
  </si>
  <si>
    <t xml:space="preserve">Дивиденды, за исключением выплачиваемых закрытыми паевыми инвестиционными фондами риискового инвестирования и акционерными инвестиционными фондами рискового инвестирования</t>
  </si>
  <si>
    <t xml:space="preserve">Чистый доход от доверительного управления имуществом, полученный (подлежащий) получению учредителем доверительного управления</t>
  </si>
  <si>
    <t xml:space="preserve"> Другие доходы, подлежащие исключению из совокупного годового дохода</t>
  </si>
  <si>
    <r>
      <rPr>
        <b val="true"/>
        <sz val="11"/>
        <rFont val="Times New Roman"/>
        <family val="1"/>
        <charset val="204"/>
      </rPr>
      <t xml:space="preserve">Итого </t>
    </r>
    <r>
      <rPr>
        <sz val="11"/>
        <rFont val="Times New Roman"/>
        <family val="1"/>
        <charset val="204"/>
      </rPr>
      <t xml:space="preserve">(стр.1+стр.2+стр.3)</t>
    </r>
  </si>
  <si>
    <t xml:space="preserve">строка 4 столбец  I переносится в форму 150.01 в строку 150.01.016</t>
  </si>
  <si>
    <t xml:space="preserve">строка 4 столбец  J переносится в форму 150.02 в строку 150.02.014</t>
  </si>
  <si>
    <t xml:space="preserve">строка 4 столбец K переносится в форму 150.00 в строку 150.00.017</t>
  </si>
  <si>
    <t xml:space="preserve">КОРРЕКТИРОВКА СОВОКУПНОГО ГОДОВОГО ДОХОДА В СООТВЕТСТВИИ С ПУНКТОМ 2 СТАТЬИ 241 НАЛОГОВОГО КОДЕКСА</t>
  </si>
  <si>
    <t xml:space="preserve">Положительная разница, образовавшаяся в результате применения нового метода оценки ТМЗ</t>
  </si>
  <si>
    <t xml:space="preserve">сумма увеличивает СГД</t>
  </si>
  <si>
    <t xml:space="preserve">Отрицательная разница, образовавшаяся в результате применения нового метода оценки ТМЗ</t>
  </si>
  <si>
    <t xml:space="preserve">сумма уменьшает СГД, следует указывать со знаком (-)</t>
  </si>
  <si>
    <t xml:space="preserve">строка 3 столбец  J переносится в форму 150.01 в строку 150.01.017</t>
  </si>
  <si>
    <t xml:space="preserve">строка 3 столбец K переносится в форму 150.02 в строку 150.02.015</t>
  </si>
  <si>
    <t xml:space="preserve">строка 3 столбец L переносится в форму 150.00 в строку 150.00.018</t>
  </si>
  <si>
    <t xml:space="preserve">Товарно-материальные запасы</t>
  </si>
  <si>
    <t xml:space="preserve">Дата поступления</t>
  </si>
  <si>
    <t xml:space="preserve">Наименование поставщика</t>
  </si>
  <si>
    <t xml:space="preserve">БИН поставщика</t>
  </si>
  <si>
    <t xml:space="preserve">Примечание</t>
  </si>
  <si>
    <t xml:space="preserve">ИТОГО</t>
  </si>
  <si>
    <t xml:space="preserve">строка ИТОГО столбец I переносится в форму 150.01 в строку 150.01.019 IIIA</t>
  </si>
  <si>
    <t xml:space="preserve">строка  ИТОГО столбец  J переносится в форму 150.02 в строку 150.02.017 IIIA</t>
  </si>
  <si>
    <t xml:space="preserve">строка  ИТОГО столбец K переносится в форму 150.00 в строку 150.00.020 IIIA</t>
  </si>
  <si>
    <t xml:space="preserve">Финансовые услуги</t>
  </si>
  <si>
    <t xml:space="preserve">строка ИТОГО столбец I переносится в форму 150.01 в строку 150.01.019 IIIВ</t>
  </si>
  <si>
    <t xml:space="preserve">строка  ИТОГО столбец  J переносится в форму 150.02 в строку 150.02.017 IIIВ</t>
  </si>
  <si>
    <t xml:space="preserve">строка  ИТОГО столбец K переносится в форму 150.00 в строку 150.00.020 IIIВ</t>
  </si>
  <si>
    <t xml:space="preserve">Рекламные услуги</t>
  </si>
  <si>
    <t xml:space="preserve">Дата </t>
  </si>
  <si>
    <t xml:space="preserve">строка ИТОГО столбец I переносится в форму 150.01 в строку 150.01.019 IIIС</t>
  </si>
  <si>
    <t xml:space="preserve">строка  ИТОГО столбец  J переносится в форму 150.02 в строку 150.02.017 IIIС</t>
  </si>
  <si>
    <t xml:space="preserve">строка  ИТОГО столбец K переносится в форму 150.00 в строку 150.00.020 IIIС</t>
  </si>
  <si>
    <t xml:space="preserve">Консультационные услуги</t>
  </si>
  <si>
    <t xml:space="preserve">строка ИТОГО столбец I переносится в форму 150.01 в строку 150.01.019 III D</t>
  </si>
  <si>
    <t xml:space="preserve">строка  ИТОГО столбец  J переносится в форму 150.02 в строку 150.02.017 III D</t>
  </si>
  <si>
    <t xml:space="preserve">строка  ИТОГО столбец K переносится в форму 150.00 в строку 150.00.020 III D</t>
  </si>
  <si>
    <t xml:space="preserve">Маркетинговые услуги</t>
  </si>
  <si>
    <t xml:space="preserve">строка ИТОГО столбец I переносится в форму 150.01 в строку 150.01.019 III E</t>
  </si>
  <si>
    <t xml:space="preserve">строка  ИТОГО столбец  J переносится в форму 150.02 в строку 150.02.017 III E</t>
  </si>
  <si>
    <t xml:space="preserve">строка  ИТОГО столбец K переносится в форму 150.00 в строку 150.00.020 III E</t>
  </si>
  <si>
    <t xml:space="preserve">Дизайнерские услуги</t>
  </si>
  <si>
    <t xml:space="preserve">строка ИТОГО столбец I переносится в форму 150.01 в строку 150.01.019 III F</t>
  </si>
  <si>
    <t xml:space="preserve">строка  ИТОГО столбец  J переносится в форму 150.02 в строку 150.02.017 III F</t>
  </si>
  <si>
    <t xml:space="preserve">строка  ИТОГО столбец K переносится в форму 150.00 в строку 150.00.020 III F</t>
  </si>
  <si>
    <t xml:space="preserve">Инжиниринговые услуги</t>
  </si>
  <si>
    <t xml:space="preserve">строка ИТОГО столбец I переносится в форму 150.01 в строку 150.01.019 III G</t>
  </si>
  <si>
    <t xml:space="preserve">строка  ИТОГО столбец  J переносится в форму 150.02 в строку 150.02.017 III G</t>
  </si>
  <si>
    <t xml:space="preserve">строка  ИТОГО столбец K переносится в форму 150.00 в строку 150.00.020 III G</t>
  </si>
  <si>
    <t xml:space="preserve">Прочие услуги</t>
  </si>
  <si>
    <t xml:space="preserve">строка ИТОГО столбец I переносится в форму 150.01 в строку 150.01.019 IIIH</t>
  </si>
  <si>
    <t xml:space="preserve">строка  ИТОГО столбец  J переносится в форму 150.02 в строку 150.02.017 IIIH</t>
  </si>
  <si>
    <t xml:space="preserve">строка  ИТОГО столбец K переносится в форму 150.00 в строку 150.00.020 IIIH</t>
  </si>
  <si>
    <t xml:space="preserve">Расходы по начисленным доходам работников и иным выплатам физическим лицам</t>
  </si>
  <si>
    <t xml:space="preserve">Расходы по оплате труда работников, подлежащих налогообложению</t>
  </si>
  <si>
    <t xml:space="preserve">Доходы работников в виде расходов работодателя, направленных в соответствии с законодательством Республики Казахстан на обучение, повышение квалификации или переподготовку работника по специальности, связанной с производственной деятельностью работодателя.</t>
  </si>
  <si>
    <t xml:space="preserve">Обязательные профессиональные пенсионные взносы, уплаченные налогоплательщиком по пенсионным правилам единого накопительного пенсионного фонда, подлежат вычету в пределах, установленных законодательством Республики Казахстан о пенсионном обеспечении.</t>
  </si>
  <si>
    <t xml:space="preserve">Итого</t>
  </si>
  <si>
    <t xml:space="preserve">строка 8 столбец K переносится в форму 150.01 в строку 150.01.019 IV</t>
  </si>
  <si>
    <t xml:space="preserve">строка  8 столбец  L переносится в форму 150.02 в строку 150.02.017 IV</t>
  </si>
  <si>
    <t xml:space="preserve">строка  8 столбец M переносится в форму 150.00 в строку 150.00.020 IV</t>
  </si>
  <si>
    <t xml:space="preserve">РАСХОДЫ БУДУЩИХ ПЕРИОДОВ</t>
  </si>
  <si>
    <t xml:space="preserve">Наименование РБП</t>
  </si>
  <si>
    <t xml:space="preserve">РБП предыдущих налоговых периодов, подлежащие отнесению на вычеты в текущем году</t>
  </si>
  <si>
    <t xml:space="preserve">Общая сумма расходов будущих периодов, приобретенных в отчетном налоговом периоде</t>
  </si>
  <si>
    <t xml:space="preserve">Сумма РБП отчетного налогового периода, подлежащие отнесению на вычеты в следующем году</t>
  </si>
  <si>
    <t xml:space="preserve">Сумма страховых премий  подлежащих вычету в отчетном налоговом периоде</t>
  </si>
  <si>
    <t xml:space="preserve">ВСЕГО </t>
  </si>
  <si>
    <t xml:space="preserve">Всего по контракту</t>
  </si>
  <si>
    <t xml:space="preserve">Всего по внеконтрактной деятельности</t>
  </si>
  <si>
    <t xml:space="preserve">строка В графа 3  переносится в  № 150.01 по строке 150.01.019 V</t>
  </si>
  <si>
    <t xml:space="preserve">строка В графа 5  переносится в  № 150.01 по строке 150.01.019 IX</t>
  </si>
  <si>
    <t xml:space="preserve">строка С графа 3  переносится в  № 150.02 по строке 150.02.017 V</t>
  </si>
  <si>
    <t xml:space="preserve">строка С графа 5  переносится в  № 150.02 по строке 150.02.017 IX</t>
  </si>
  <si>
    <t xml:space="preserve">строка А графа 3  переносится в  № 150.00 по строке 150.00.020 V</t>
  </si>
  <si>
    <t xml:space="preserve">строка А графа 5  переносится в  № 150.00 по строке 150.00.020 IX</t>
  </si>
  <si>
    <t xml:space="preserve">ВЫЧЕТЫ ПО ФИКСИРОВАННЫМ АКТИВАМ по контрактной деятельности</t>
  </si>
  <si>
    <t xml:space="preserve">Вычеты по прямым фиксированным активам  по контрактной деятельности</t>
  </si>
  <si>
    <t xml:space="preserve">Сумма по прямым ФА</t>
  </si>
  <si>
    <t xml:space="preserve">Сумма по общим ФА</t>
  </si>
  <si>
    <t xml:space="preserve">Последующие расходы по фиксированным активам, относимые на увеличение стоимостных балансов групп (подгрупп) в соответствии с п.2 статьи 272 НК</t>
  </si>
  <si>
    <t xml:space="preserve">Двойная норма амортизационных отчислений в соответствии с п. 7 ст. 271 Налогового кодекса</t>
  </si>
  <si>
    <t xml:space="preserve">Последующие расходы по фиксированным активам, относимые на вычеты в соответствии с п. 2 статьи 272 НК</t>
  </si>
  <si>
    <t xml:space="preserve">Последующие расходы по арендованным основным средствам, относимые на вычеты в соответствии с п.4 статьи 272 НК</t>
  </si>
  <si>
    <t xml:space="preserve">ВЫЧЕТЫ ПО ФИКСИРОВАННЫМ АКТИВАМ по внеконтрактной деятельности</t>
  </si>
  <si>
    <t xml:space="preserve">Раздел. Вычеты по общим и косвенным фиксированным активам по внеконтрактной деятельности</t>
  </si>
  <si>
    <t xml:space="preserve">ВЫЧЕТЫ ПО общим ФИКСИРОВАННЫМ АКТИВАМ </t>
  </si>
  <si>
    <t xml:space="preserve">Коэффициенты распределения</t>
  </si>
  <si>
    <t xml:space="preserve">Распределение вычетов, последующих расходов по общим фиксированным активам между контрактной и внеконтрактной деятельностью</t>
  </si>
  <si>
    <t xml:space="preserve">Статьи доходов/расходов</t>
  </si>
  <si>
    <t xml:space="preserve">Номер строки декларации</t>
  </si>
  <si>
    <t xml:space="preserve">Комментарии</t>
  </si>
  <si>
    <t xml:space="preserve">Вычеты по общим  фиксированным активам</t>
  </si>
  <si>
    <t xml:space="preserve">ТОО «Недра» приняло решение использовать метод распределения административных расходов по удельному весу прямых доходов, приходящихся на контрактную и внеконтракную деятельность и отразило этот метод  в Налоговой учетной политике. </t>
  </si>
  <si>
    <t xml:space="preserve">Доходы по контракной деятельности</t>
  </si>
  <si>
    <t xml:space="preserve">Доходы по внеконтракной деятельности</t>
  </si>
  <si>
    <t xml:space="preserve">Итого общая сумма доходов</t>
  </si>
  <si>
    <t xml:space="preserve">Процент доходов по контрактной деятельности в общей сумме доходов</t>
  </si>
  <si>
    <t xml:space="preserve">Процент доходов по внеконтрактной деятельности в общей сумме доходов</t>
  </si>
  <si>
    <t xml:space="preserve">Сумма вычетов по общим фиксированным активам, приходящаяся на контрактную деятельность</t>
  </si>
  <si>
    <t xml:space="preserve">строка 150.01.036 и затем переносится в стр.150.00.036</t>
  </si>
  <si>
    <t xml:space="preserve">Сумма вычетов по общим фиксированным активам, приходящаяся на внеконтрактную деятельность</t>
  </si>
  <si>
    <t xml:space="preserve">строка 150.02.029 и затем переносится в стр.150.00.036</t>
  </si>
  <si>
    <t xml:space="preserve">Наименование поставщика/ наименование товара</t>
  </si>
  <si>
    <t xml:space="preserve">БИН </t>
  </si>
  <si>
    <t xml:space="preserve">Наименование отремонтированного ФА</t>
  </si>
  <si>
    <t xml:space="preserve">Группа фиксированных активов от 1 до 4</t>
  </si>
  <si>
    <t xml:space="preserve">Сумма по общим фиксированным активам</t>
  </si>
  <si>
    <t xml:space="preserve">ИТОГО по группе           </t>
  </si>
  <si>
    <t xml:space="preserve">Сумма последующих расходов по общим ФА, распределенная по контракту и вне контракта</t>
  </si>
  <si>
    <t xml:space="preserve">Всего последующих расходов</t>
  </si>
  <si>
    <t xml:space="preserve">строка "Всего последующих расходов" столбец G переносится в форму 150.01 в строку 150.01.019 VI </t>
  </si>
  <si>
    <t xml:space="preserve">строка "Всего последующих расходов" столбец H переносится в форму 150.02 в строку 150.02.017 VI </t>
  </si>
  <si>
    <t xml:space="preserve">строка "Всего последующих расходов" столбец J переносится в форму 150.00 в строку 150.00.020 VI </t>
  </si>
  <si>
    <t xml:space="preserve">строка ИТОГО  по группе  1 столбец G переносится в форму 150.05ФА контракт в строку 150.05.010 I столбец L</t>
  </si>
  <si>
    <t xml:space="preserve">строка ИТОГО  по группе  2 столбец G переносится в форму 150.05ФА контракт в строку 150.05.010 II столбец L</t>
  </si>
  <si>
    <t xml:space="preserve">строка ИТОГО  по группе  3 столбец G переносится в форму 150.05ФА контракт в строку 150.05.010 III столбец L</t>
  </si>
  <si>
    <t xml:space="preserve">строка ИТОГО  по группе  4 столбец G переносится в форму 150.05ФА контракт в строку 150.05.010 IV столбец L</t>
  </si>
  <si>
    <t xml:space="preserve">строка ИТОГО  по группе  1 столбец H переносится в форму 150.05ФА внеконтрактная в строку 150.05.010 I столбец L</t>
  </si>
  <si>
    <t xml:space="preserve">строка ИТОГО  по группе  2 столбец  H переносится в форму 150.05ФА внеконтрактная в строку 150.05.010 II столбец L</t>
  </si>
  <si>
    <t xml:space="preserve">строка ИТОГО  по группе  3 столбец  H переносится в форму 150.05ФА внеконтрактная в строку 150.05.010 III столбец L</t>
  </si>
  <si>
    <t xml:space="preserve">строка ИТОГО  по группе  4 столбец  H переносится в форму 150.05ФА внеконтрактная в строку 150.05.010 IV столбец L</t>
  </si>
  <si>
    <t xml:space="preserve">строка ИТОГО  по группе  1 столбец I переносится в форму 150.05ФА общие в строку 150.05.010 I столбец K</t>
  </si>
  <si>
    <t xml:space="preserve">строка ИТОГО  по группе  2 столбец I переносится в форму 150.05ФА общие в строку 150.05.010 II столбец K</t>
  </si>
  <si>
    <t xml:space="preserve">строка ИТОГО  по группе  3 столбец I переносится в форму 150.05ФА общие в строку 150.05.010 III столбец K</t>
  </si>
  <si>
    <t xml:space="preserve">строка ИТОГО  по группе  4 столбец I переносится в форму 150.05ФА общие в строку 150.05.010 IV столбец K</t>
  </si>
  <si>
    <t xml:space="preserve">Наименование поставщика/ наименование товара, услуг, работы</t>
  </si>
  <si>
    <t xml:space="preserve">строка "Всего последующих расходов" столбец G переносится в форму 150.01 в строку 150.01.019 VII</t>
  </si>
  <si>
    <t xml:space="preserve">строка "Всего последующих расходов" столбец H переносится в форму 150.02 в строку 150.02.017 VII </t>
  </si>
  <si>
    <t xml:space="preserve">строка "Всего последующих расходов" столбец J переносится в форму 150.00 в строку 150.00.020 VII </t>
  </si>
  <si>
    <t xml:space="preserve">Причина</t>
  </si>
  <si>
    <t xml:space="preserve">строка ИТОГО столбец I переносится в форму 150.01 в строку 150.01.019 VIII</t>
  </si>
  <si>
    <t xml:space="preserve">строка  ИТОГО столбец  J переносится в форму 150.02 в строку 150.02.017 VIII</t>
  </si>
  <si>
    <t xml:space="preserve">строка  ИТОГО столбец K переносится в форму 150.00 в строку 150.00.020 VIII</t>
  </si>
  <si>
    <t xml:space="preserve">ШТРАФЫ, ПЕНИ, НЕУСТОЙКИ</t>
  </si>
  <si>
    <t xml:space="preserve">строка ИТОГО столбец I переносится в форму 150.01 в строку 150.01.020</t>
  </si>
  <si>
    <t xml:space="preserve">строка  ИТОГО столбец  J переносится в форму 150.02 в строку 150.02.018</t>
  </si>
  <si>
    <t xml:space="preserve">строка  ИТОГО столбец K переносится в форму 150.00 в строку 150.00.021</t>
  </si>
  <si>
    <t xml:space="preserve">СУММА НДС, ОТНОСИМАЯ НА ВЫЧЕТЫ ПО ОСНОВАНИЯМ, УСТАНОВЛЕННЫМ СТАТЬЕЙ 243 НАЛОГОВОГО КОДЕКСА</t>
  </si>
  <si>
    <r>
      <rPr>
        <b val="true"/>
        <sz val="11"/>
        <rFont val="Times New Roman"/>
        <family val="1"/>
        <charset val="204"/>
      </rPr>
      <t xml:space="preserve">Сумма НДС, не подлежащая отнесению в зачет, всего, </t>
    </r>
    <r>
      <rPr>
        <sz val="11"/>
        <rFont val="Times New Roman"/>
        <family val="1"/>
        <charset val="204"/>
      </rPr>
      <t xml:space="preserve">(стр. 1a+1b+1c +1d) </t>
    </r>
  </si>
  <si>
    <t xml:space="preserve">за 1 квартал года, с учетом дополнительных форм</t>
  </si>
  <si>
    <t xml:space="preserve">за 2квартал года, с учетом дополнительных форм</t>
  </si>
  <si>
    <t xml:space="preserve">c</t>
  </si>
  <si>
    <t xml:space="preserve">за 3 квартал года, с учетом дополнительных форм</t>
  </si>
  <si>
    <t xml:space="preserve">за 4 квартал года, с учетом дополнительных форм</t>
  </si>
  <si>
    <t xml:space="preserve">строка 1 столбец I переносится в форму 150.01 в строку 150.01.021</t>
  </si>
  <si>
    <t xml:space="preserve">строка  1 столбец  J переносится в форму 150.02 в строку 150.02.019</t>
  </si>
  <si>
    <t xml:space="preserve">строка  1 столбец K переносится в форму 150.00 в строку 150.00.022</t>
  </si>
  <si>
    <t xml:space="preserve">СОЦИАЛЬНЫЕ ОТЧИСЛЕНИЯ в ГФСС</t>
  </si>
  <si>
    <r>
      <rPr>
        <b val="true"/>
        <sz val="11"/>
        <rFont val="Times New Roman"/>
        <family val="1"/>
        <charset val="204"/>
      </rPr>
      <t xml:space="preserve">Сумма начисленных соцотчислений за период, всего </t>
    </r>
    <r>
      <rPr>
        <sz val="11"/>
        <rFont val="Times New Roman"/>
        <family val="1"/>
        <charset val="204"/>
      </rPr>
      <t xml:space="preserve">(стр.1a +стр.1b +стр.1c+ стр.1d)</t>
    </r>
  </si>
  <si>
    <t xml:space="preserve">за 1 квартал</t>
  </si>
  <si>
    <t xml:space="preserve">за 2 квартал</t>
  </si>
  <si>
    <t xml:space="preserve">за 3 квартал</t>
  </si>
  <si>
    <t xml:space="preserve">за 4 квартал</t>
  </si>
  <si>
    <t xml:space="preserve">строка 1 столбец I переносится в форму 150.01 в строку 150.01.022</t>
  </si>
  <si>
    <t xml:space="preserve">строка  1 столбец  J переносится в форму 150.02 в строку 150.02.020</t>
  </si>
  <si>
    <t xml:space="preserve">строка  1 столбец K переносится в форму 150.00 в строку 150.00.024</t>
  </si>
  <si>
    <t xml:space="preserve">Расходы по вознаграждению</t>
  </si>
  <si>
    <t xml:space="preserve">Сумма вознаграждений выплаченных независимой стороне</t>
  </si>
  <si>
    <t xml:space="preserve">Сумма вознаграждения выплаченная за кредиты (займы), выдаваемые кредитным товариществом в РК</t>
  </si>
  <si>
    <t xml:space="preserve">Сумма вознаграждений выплаченных взаимосвязанной стороне, относимых на вычеты, всего (стр.3a/стр.3b)х стр.3c х (стр.3d+стр.3e +стр.3g)</t>
  </si>
  <si>
    <t xml:space="preserve">Среднегодовая сумма собственного капитала</t>
  </si>
  <si>
    <t xml:space="preserve">Среднегодовая сумма обязательств</t>
  </si>
  <si>
    <t xml:space="preserve">Предельный коэффициент *</t>
  </si>
  <si>
    <t xml:space="preserve">Сумма вознаграждений выплаченная взаимосвязанной стороне</t>
  </si>
  <si>
    <t xml:space="preserve">Сумма вознаграждения, выплаченного лицам, зарегистрированным в государстве с льготным налогообложением</t>
  </si>
  <si>
    <t xml:space="preserve">g</t>
  </si>
  <si>
    <t xml:space="preserve">Сумма вознаграждения выплаченного независимой стороне по займам, предоставленным под депозит или обеспеченную гарантию, попручительство или иную форму обеспечения взаимосвязанных сторон, в случае исполнения гарантии, поручительства и иной формы обеспечения</t>
  </si>
  <si>
    <r>
      <rPr>
        <b val="true"/>
        <sz val="11"/>
        <rFont val="Times New Roman"/>
        <family val="1"/>
        <charset val="204"/>
      </rPr>
      <t xml:space="preserve">Итого сумма вознаграждения к вычету </t>
    </r>
    <r>
      <rPr>
        <sz val="11"/>
        <rFont val="Times New Roman"/>
        <family val="1"/>
        <charset val="204"/>
      </rPr>
      <t xml:space="preserve">(стр.1+стр.2+стр.3)</t>
    </r>
  </si>
  <si>
    <t xml:space="preserve">строка 4 столбец I переносится в форму 150.01 в строку 150.01.023</t>
  </si>
  <si>
    <t xml:space="preserve">строка 4 столбец  J переносится в форму 150.02 в строку 150.02.021</t>
  </si>
  <si>
    <t xml:space="preserve">строка 4 столбец K переносится в форму 150.00 в строку 150.00.025</t>
  </si>
  <si>
    <t xml:space="preserve">предельный коэффициент для финансовых организаций 7, для прочих 4</t>
  </si>
  <si>
    <t xml:space="preserve">СУММА КОМПЕНСАЦИЙ ПРИ СЛУЖЕБНЫХ КОМАНДИРОВКАХ</t>
  </si>
  <si>
    <t xml:space="preserve">Сотрудник</t>
  </si>
  <si>
    <t xml:space="preserve">Куда</t>
  </si>
  <si>
    <t xml:space="preserve">На сколько</t>
  </si>
  <si>
    <t xml:space="preserve">Суточные </t>
  </si>
  <si>
    <t xml:space="preserve">Расходы на проезд, включая оплату расходов за бронь </t>
  </si>
  <si>
    <t xml:space="preserve">Расходы на проживание, включая оплату расходов за бронь</t>
  </si>
  <si>
    <t xml:space="preserve">Расходы на въездную (выездную) визу </t>
  </si>
  <si>
    <r>
      <rPr>
        <b val="true"/>
        <sz val="11"/>
        <rFont val="Times New Roman"/>
        <family val="1"/>
        <charset val="204"/>
      </rPr>
      <t xml:space="preserve">Итого командировочных расходов </t>
    </r>
    <r>
      <rPr>
        <sz val="11"/>
        <rFont val="Times New Roman"/>
        <family val="1"/>
        <charset val="204"/>
      </rPr>
      <t xml:space="preserve">(стр.1+стр.2+стр.3+стр.4)</t>
    </r>
  </si>
  <si>
    <t xml:space="preserve">строка 4 столбец I переносится в форму 150.01 в строку 150.01.024</t>
  </si>
  <si>
    <t xml:space="preserve">строка 4 столбец  J переносится в форму 150.02 в строку 150.02.022</t>
  </si>
  <si>
    <t xml:space="preserve">строка 4 столбец K переносится в форму 150.00 в строку 150.00.026</t>
  </si>
  <si>
    <t xml:space="preserve">СОМНИТЕЛЬНЫЕ ОБЯЗАТЕЛЬСТВА, В ТОМ ЧИСЛЕ СУММА ВЫПЛАЧЕННЫХ ОБЯЗАТЕЛЬСТВ РАНЕЕ ПРИЗНАННЫХ ДОХОДОМ В СООТВЕТСТВИИ СО СТАТЬЕЙ 88 НАЛОГОВОГО КОДЕКСА</t>
  </si>
  <si>
    <t xml:space="preserve">Сумма обязательств по  приобретенным товарам, работам, услугам, ранее признанная доходом</t>
  </si>
  <si>
    <t xml:space="preserve">Сумма списанных обязательств, ранее признанная доходом</t>
  </si>
  <si>
    <t xml:space="preserve">Сумма, обязательств, выплаченная в  отчетном периоде </t>
  </si>
  <si>
    <t xml:space="preserve">Сумма обязательств, относимая на вычет (( стр.3= (стр.1+стр.2) или стр.3&lt;(стр.1+стр.2))</t>
  </si>
  <si>
    <t xml:space="preserve">строка 4 столбец I переносится в форму 150.01 в строку 150.01.025</t>
  </si>
  <si>
    <t xml:space="preserve">строка 4 столбец  J переносится в форму 150.02 в строку 150.02.023</t>
  </si>
  <si>
    <t xml:space="preserve">строка 4 столбец K переносится в форму 150.00 в строку 150.00.027</t>
  </si>
  <si>
    <t xml:space="preserve">СОМНИТЕЛЬНЫЕ ТРЕБОВАНИЯ</t>
  </si>
  <si>
    <t xml:space="preserve">Сумма вычета по сомнительным тербованиям, не удовлетворенным в течении 3-х лет</t>
  </si>
  <si>
    <t xml:space="preserve">Сумма вычета по требованиям, не удовлетворенным в связи с признанием дебитора банкротом</t>
  </si>
  <si>
    <t xml:space="preserve">Итого сомнительных требований (стр.1+стр.2)</t>
  </si>
  <si>
    <t xml:space="preserve">строка 3 столбец I переносится в форму 150.01 в строку 150.01.026</t>
  </si>
  <si>
    <t xml:space="preserve">строка 3 столбец  J переносится в форму 150.02 в строку 150.02.024</t>
  </si>
  <si>
    <t xml:space="preserve">строка 3 столбец K переносится в форму 150.00 в строку 150.00.028</t>
  </si>
  <si>
    <t xml:space="preserve">Расходы на ликвидацию по контракту</t>
  </si>
  <si>
    <t xml:space="preserve">Расходы на ликвидацию </t>
  </si>
  <si>
    <t xml:space="preserve">№ платежного поручения</t>
  </si>
  <si>
    <t xml:space="preserve">Расходы на ликвидациюпоследствий разработки месторождений</t>
  </si>
  <si>
    <t xml:space="preserve">строка 3 столбец F переносится в форму 150.01 в строку 150.01.027</t>
  </si>
  <si>
    <t xml:space="preserve">строка 3 столбец  G переносится в форму 150.00 в строку 150.00.029</t>
  </si>
  <si>
    <t xml:space="preserve">Расходы на научно-исследовательские и научно-технические работы</t>
  </si>
  <si>
    <t xml:space="preserve">Вид работ</t>
  </si>
  <si>
    <t xml:space="preserve">строка ИТОГО столбец I переносится в форму 150.01 в строку 150.01.028</t>
  </si>
  <si>
    <t xml:space="preserve">строка  ИТОГО столбец  J переносится в форму 150.00 в строку 150.00.030</t>
  </si>
  <si>
    <t xml:space="preserve">Страховые премии по договорам страхования, за исключениемстраховых премий по договорам накопительного страхования</t>
  </si>
  <si>
    <t xml:space="preserve">Вид страхования</t>
  </si>
  <si>
    <t xml:space="preserve">строка ИТОГО столбец I переносится в форму 150.01 в строку 150.01.029</t>
  </si>
  <si>
    <t xml:space="preserve">строка  ИТОГО столбец  J переносится в форму 150.02 в строку 150.02.025</t>
  </si>
  <si>
    <t xml:space="preserve">строка  ИТОГО столбец K переносится в форму 150.00 в строку 150.00.031</t>
  </si>
  <si>
    <t xml:space="preserve">строка ИТОГО столбец I переносится в форму 150.01 в строку 150.01.030</t>
  </si>
  <si>
    <t xml:space="preserve">строка  ИТОГО столбец  J переносится в форму 150.00 в строку 150.00.032</t>
  </si>
  <si>
    <t xml:space="preserve">строка ИТОГО столбец I переносится в форму 150.01 в строку 150.01.032</t>
  </si>
  <si>
    <t xml:space="preserve">строка  ИТОГО столбец  J переносится в форму 150.00 в строку 150.00.033</t>
  </si>
  <si>
    <t xml:space="preserve">НАЛОГИ И ДРУГИЕ ОБЯЗАТЕЛЬНЫЕ ПЛАТЕЖИ В БЮДЖЕТ</t>
  </si>
  <si>
    <t xml:space="preserve">Наименование налога</t>
  </si>
  <si>
    <t xml:space="preserve">Сальдо по налогам и др. обязательным платежам в бюджет начисленным в предыдущих налоговых периодах, но неуплаченных </t>
  </si>
  <si>
    <t xml:space="preserve">Переплата по налогам на начало года</t>
  </si>
  <si>
    <t xml:space="preserve">Оплачено в отчетном периоде</t>
  </si>
  <si>
    <t xml:space="preserve">Начислено/ исчислено в отчетном периоде</t>
  </si>
  <si>
    <t xml:space="preserve">Сальдо на конец периода по налогам и др. обязательным платежам в бюджет начисленным (+ неуплаченных , - переплата)</t>
  </si>
  <si>
    <t xml:space="preserve">Сумма вычета</t>
  </si>
  <si>
    <t xml:space="preserve">Не разрешено к вычету</t>
  </si>
  <si>
    <t xml:space="preserve">ИТОГО по форме 150.00</t>
  </si>
  <si>
    <t xml:space="preserve">ИТОГО по форме 150.01</t>
  </si>
  <si>
    <t xml:space="preserve">Социальный налог</t>
  </si>
  <si>
    <t xml:space="preserve">Налог на имущество</t>
  </si>
  <si>
    <t xml:space="preserve">Земельный налог</t>
  </si>
  <si>
    <t xml:space="preserve">Налог на транспортные средства</t>
  </si>
  <si>
    <t xml:space="preserve">Плата за эмиссии в окружающую среду</t>
  </si>
  <si>
    <t xml:space="preserve">НДПИ</t>
  </si>
  <si>
    <t xml:space="preserve">ИТОГО по форме 150.02</t>
  </si>
  <si>
    <t xml:space="preserve">строка В столбец Н переносится в форму 150.01 в строку 150.01.034</t>
  </si>
  <si>
    <t xml:space="preserve">строка С столбец Н переносится в форму 150.02 в строку 150.02.027</t>
  </si>
  <si>
    <t xml:space="preserve">строка А столбец Н переносится в форму 150.00 в строку 150.00.035</t>
  </si>
  <si>
    <t xml:space="preserve">ВЫЧЕТЫ ПО ИНВЕСТИЦИОННЫМ НАЛОГОВЫМ ПРЕФЕРЕНЦИЯМ</t>
  </si>
  <si>
    <r>
      <rPr>
        <b val="true"/>
        <sz val="11"/>
        <rFont val="Times New Roman"/>
        <family val="1"/>
        <charset val="204"/>
      </rPr>
      <t xml:space="preserve">Стоимость объектов преференций, отнесенных на вычеты в налоговом периоде, всего (</t>
    </r>
    <r>
      <rPr>
        <sz val="11"/>
        <rFont val="Times New Roman"/>
        <family val="1"/>
        <charset val="204"/>
      </rPr>
      <t xml:space="preserve">стр.I +стр. II +стр. III +стр. IV)</t>
    </r>
  </si>
  <si>
    <t xml:space="preserve">в том чиcле в разрезе стоимостных балансов групп:</t>
  </si>
  <si>
    <t xml:space="preserve">По контрактной деятельности инвестиционные налоговые преференции отсутствуют</t>
  </si>
  <si>
    <t xml:space="preserve">строка 1 столбец  J переносится в форму 150.02 в строку 150.02.029</t>
  </si>
  <si>
    <t xml:space="preserve">строка 1 столбец J переносится в форму 150.00 в строку 150.00.038</t>
  </si>
  <si>
    <t xml:space="preserve">ДРУГИЕ ВЫЧЕТЫ</t>
  </si>
  <si>
    <t xml:space="preserve">контрактная деятельность</t>
  </si>
  <si>
    <t xml:space="preserve">внеконтрактная деятельность</t>
  </si>
  <si>
    <t xml:space="preserve">Сумма (общие расходы)</t>
  </si>
  <si>
    <t xml:space="preserve">сумма</t>
  </si>
  <si>
    <t xml:space="preserve">вместе с общими</t>
  </si>
  <si>
    <t xml:space="preserve">Расходы по совместной деятельности</t>
  </si>
  <si>
    <t xml:space="preserve">Расходы, понесенные при эксплуатации объектов социальной сферы в соответствии с пунктом 3 статьи 97 Налогового кодекса</t>
  </si>
  <si>
    <t xml:space="preserve">По расходам по устранению недостатков реализованных товаров (работ, услуг), произведенным в течение гарантийного срока</t>
  </si>
  <si>
    <t xml:space="preserve">Членские взносы субъектов частного предпринимательства</t>
  </si>
  <si>
    <t xml:space="preserve">Стоимость товара, безвозмездно переданного в рекламных целях</t>
  </si>
  <si>
    <t xml:space="preserve">Управленческие и общеадминистративные расходы нерезидента</t>
  </si>
  <si>
    <t xml:space="preserve">Общеадминистративные расходы</t>
  </si>
  <si>
    <t xml:space="preserve">Прочие расходы направленные на получение дохода</t>
  </si>
  <si>
    <r>
      <rPr>
        <b val="true"/>
        <sz val="11"/>
        <rFont val="Times New Roman"/>
        <family val="1"/>
        <charset val="204"/>
      </rPr>
      <t xml:space="preserve">Итого </t>
    </r>
    <r>
      <rPr>
        <sz val="11"/>
        <rFont val="Times New Roman"/>
        <family val="1"/>
        <charset val="204"/>
      </rPr>
      <t xml:space="preserve">(сумма стр.с 1 по 10)</t>
    </r>
  </si>
  <si>
    <t xml:space="preserve">строка10 столбец J переносится в форму 150.01 в строку 150.01.037</t>
  </si>
  <si>
    <t xml:space="preserve">строка 10 столбец  L переносится в форму 150.02 в строку 150.02.030</t>
  </si>
  <si>
    <t xml:space="preserve">строка10 столбец N переносится в форму 150.00 в строку 150.00.039</t>
  </si>
  <si>
    <t xml:space="preserve">Отчисления по обязательному социальному медицинскому страхованию</t>
  </si>
  <si>
    <t xml:space="preserve"> № </t>
  </si>
  <si>
    <t xml:space="preserve">месяц</t>
  </si>
  <si>
    <t xml:space="preserve">Сальдо по отчислениям на ОСМС </t>
  </si>
  <si>
    <t xml:space="preserve">Переплата по ООСМС на начало года</t>
  </si>
  <si>
    <t xml:space="preserve">Сальдо на конец периода по ООСМС (+ неуплаченных , - переплата)</t>
  </si>
  <si>
    <t xml:space="preserve">январь</t>
  </si>
  <si>
    <t xml:space="preserve">февраль</t>
  </si>
  <si>
    <t xml:space="preserve">март</t>
  </si>
  <si>
    <t xml:space="preserve">апрель</t>
  </si>
  <si>
    <t xml:space="preserve">май</t>
  </si>
  <si>
    <t xml:space="preserve">июнь</t>
  </si>
  <si>
    <t xml:space="preserve">июль</t>
  </si>
  <si>
    <t xml:space="preserve">август</t>
  </si>
  <si>
    <t xml:space="preserve">сентябрь</t>
  </si>
  <si>
    <t xml:space="preserve">октябрь</t>
  </si>
  <si>
    <t xml:space="preserve">ноябрь</t>
  </si>
  <si>
    <t xml:space="preserve">декабрь</t>
  </si>
  <si>
    <t xml:space="preserve">строка В столбец Н переносится в форму 150.01 в строку 150.01.022</t>
  </si>
  <si>
    <t xml:space="preserve">строка С столбец Н переносится в форму 150.02 в строку 150.02.020</t>
  </si>
  <si>
    <t xml:space="preserve">строка А столбец Н переносится в форму 150.00 в строку 150.00.024</t>
  </si>
  <si>
    <t xml:space="preserve">КОРРЕКТИРОВКА ДОХОДОВ И ВЫЧЕТОВ В СООТВЕТСТВИИ С НАЛОГОВЫМ КОДЕКСОМ</t>
  </si>
  <si>
    <r>
      <rPr>
        <b val="true"/>
        <sz val="11"/>
        <rFont val="Times New Roman"/>
        <family val="1"/>
        <charset val="204"/>
      </rPr>
      <t xml:space="preserve">Корректировка доходов, всего </t>
    </r>
    <r>
      <rPr>
        <sz val="11"/>
        <rFont val="Times New Roman"/>
        <family val="1"/>
        <charset val="204"/>
      </rPr>
      <t xml:space="preserve">(стр.1a +стр.1b+ стр.1c +стр.1d +стр.1e+стр.1g+1h)</t>
    </r>
  </si>
  <si>
    <t xml:space="preserve">в том чиле:</t>
  </si>
  <si>
    <t xml:space="preserve">Полный или частичный возврат товара</t>
  </si>
  <si>
    <t xml:space="preserve">Изменение условий сделки</t>
  </si>
  <si>
    <t xml:space="preserve">Изменение цены, компенсации за реализованные или приобретенные товары, работы, услуги</t>
  </si>
  <si>
    <t xml:space="preserve">Скидки с цены, скидки с продаж</t>
  </si>
  <si>
    <t xml:space="preserve">Изменение суммы, подлежащей оплате в национальной валюте за реализованные или прибретенные товары, работы, услуги, исходя из условий договора</t>
  </si>
  <si>
    <t xml:space="preserve">Корректировка дохода по списанию требования по вступившему в законную силу решению суда, по требованию не востребованному кредитором при ликвидации дебитора </t>
  </si>
  <si>
    <t xml:space="preserve">h</t>
  </si>
  <si>
    <t xml:space="preserve">Предусмотренного статьей 130-2 Налогового Кодекса превышения доходов по долгосрочному контракту в целях налогообложения в течение срока действия контракта над доходами по такому контракту, определенными в бухгалтерском учете налогоплательщика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отчетности. При этом корректировка производится путем уменьшения дохода в размере такого превышения</t>
  </si>
  <si>
    <r>
      <rPr>
        <b val="true"/>
        <sz val="11"/>
        <rFont val="Times New Roman"/>
        <family val="1"/>
        <charset val="204"/>
      </rPr>
      <t xml:space="preserve">Корректировка вычетов, всего </t>
    </r>
    <r>
      <rPr>
        <sz val="11"/>
        <rFont val="Times New Roman"/>
        <family val="1"/>
        <charset val="204"/>
      </rPr>
      <t xml:space="preserve">(стр.2a +стр.2b+стр.2c +стр.2d+стр.2e+стр.2g+2h)</t>
    </r>
  </si>
  <si>
    <t xml:space="preserve">Сидки с цены, скидки с продаж</t>
  </si>
  <si>
    <t xml:space="preserve">строка 1 столбец K переносится в № 150.01 по строке 150.01.039 I</t>
  </si>
  <si>
    <t xml:space="preserve">строка 1 столбец L переносится в № 150.02 по строке 150.02.032 I</t>
  </si>
  <si>
    <t xml:space="preserve">строка 1 столбец M переносится в № 150.00 по строке 150.00.041 I</t>
  </si>
  <si>
    <t xml:space="preserve">строка 2 столбец K переносится в № 150.01 по строке 150.01.039 II</t>
  </si>
  <si>
    <t xml:space="preserve">строка 2 столбец L переносится в № 150.02 по строке 150.02.032 II</t>
  </si>
  <si>
    <t xml:space="preserve">строка 2 столбец M переносится в № 150.00 по строке 150.00.041 II</t>
  </si>
  <si>
    <t xml:space="preserve">УБЫТКИ, ПЕРЕНЕСЕННЫЕ ИЗ ПРЕДЫДУЩИХ НАЛОГОВЫХ ПЕРИОДОВ</t>
  </si>
  <si>
    <t xml:space="preserve">Сумма по контракту</t>
  </si>
  <si>
    <t xml:space="preserve">Убытки от предпринимательской деятельности, подлежащие переносу по декларации отчетного налогового периода, всего</t>
  </si>
  <si>
    <t xml:space="preserve">Убыток от предпринимательской деятельности по декларации за 2015 год</t>
  </si>
  <si>
    <t xml:space="preserve">Убыток от предпринимательской деятельности по декларации за 2016 год</t>
  </si>
  <si>
    <t xml:space="preserve">Убыток от предпринимательской деятельности по декларации за 2017 год</t>
  </si>
  <si>
    <t xml:space="preserve">Убыток от предпринимательской деятельности по декларации за 2018 год</t>
  </si>
  <si>
    <t xml:space="preserve">Убыток от предпринимательской деятельности по декларации за 2019 год</t>
  </si>
  <si>
    <t xml:space="preserve">f</t>
  </si>
  <si>
    <t xml:space="preserve">Убыток от предпринимательской деятельности по декларации за 2020 год</t>
  </si>
  <si>
    <t xml:space="preserve">Убыток от предпринимательской деятельности по декларации за 2021 год</t>
  </si>
  <si>
    <t xml:space="preserve">Убыток от предпринимательской деятельности по декларации за 2022 год</t>
  </si>
  <si>
    <t xml:space="preserve">i</t>
  </si>
  <si>
    <t xml:space="preserve">Убыток от предпринимательской деятельности по декларации за 2023 год</t>
  </si>
  <si>
    <t xml:space="preserve">j</t>
  </si>
  <si>
    <t xml:space="preserve">Убыток от предпринимательской деятельности по декларации за 2024 год</t>
  </si>
  <si>
    <t xml:space="preserve">строка 1 столбец I переносится в форму 150.01 в строку 150.01.049</t>
  </si>
  <si>
    <t xml:space="preserve">строка 1 столбец  J переносится в форму 150.02 в строку 150.02.042</t>
  </si>
  <si>
    <t xml:space="preserve">строка 1 столбец K переносится в форму 150.00 в строку 150.00.051</t>
  </si>
</sst>
</file>

<file path=xl/styles.xml><?xml version="1.0" encoding="utf-8"?>
<styleSheet xmlns="http://schemas.openxmlformats.org/spreadsheetml/2006/main">
  <numFmts count="13">
    <numFmt numFmtId="164" formatCode="General"/>
    <numFmt numFmtId="165" formatCode="#,##0"/>
    <numFmt numFmtId="166" formatCode="_-* #,##0.00\ _₽_-;\-* #,##0.00\ _₽_-;_-* \-??\ _₽_-;_-@_-"/>
    <numFmt numFmtId="167" formatCode="_-* #,##0\ _₽_-;\-* #,##0\ _₽_-;_-* \-??\ _₽_-;_-@_-"/>
    <numFmt numFmtId="168" formatCode="#,##0.00"/>
    <numFmt numFmtId="169" formatCode="0%"/>
    <numFmt numFmtId="170" formatCode="dd/mm/yyyy"/>
    <numFmt numFmtId="171" formatCode="0"/>
    <numFmt numFmtId="172" formatCode="_-* #,##0.00&quot;р.&quot;_-;\-* #,##0.00&quot;р.&quot;_-;_-* \-??&quot;р.&quot;_-;_-@_-"/>
    <numFmt numFmtId="173" formatCode="General"/>
    <numFmt numFmtId="174" formatCode="@"/>
    <numFmt numFmtId="175" formatCode="0.00"/>
    <numFmt numFmtId="176" formatCode="0.00%"/>
  </numFmts>
  <fonts count="26">
    <font>
      <sz val="10"/>
      <name val="Arial Cyr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2"/>
      <color rgb="FF000000"/>
      <name val="Times New Roman"/>
      <family val="1"/>
      <charset val="204"/>
    </font>
    <font>
      <u val="single"/>
      <sz val="10"/>
      <color rgb="FF0000FF"/>
      <name val="Arial Cyr"/>
      <family val="0"/>
      <charset val="204"/>
    </font>
    <font>
      <b val="true"/>
      <sz val="12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 val="true"/>
      <sz val="11"/>
      <name val="Times New Roman"/>
      <family val="1"/>
      <charset val="204"/>
    </font>
    <font>
      <sz val="10"/>
      <name val="Arial"/>
      <family val="2"/>
      <charset val="204"/>
    </font>
    <font>
      <b val="true"/>
      <sz val="10"/>
      <name val="Arial"/>
      <family val="2"/>
      <charset val="204"/>
    </font>
    <font>
      <b val="true"/>
      <sz val="10"/>
      <color rgb="FFFFFFFF"/>
      <name val="Arial"/>
      <family val="2"/>
      <charset val="204"/>
    </font>
    <font>
      <sz val="9"/>
      <name val="Arial"/>
      <family val="2"/>
      <charset val="204"/>
    </font>
    <font>
      <i val="true"/>
      <sz val="10"/>
      <name val="Arial"/>
      <family val="2"/>
      <charset val="204"/>
    </font>
    <font>
      <i val="true"/>
      <sz val="8"/>
      <name val="Arial"/>
      <family val="2"/>
      <charset val="204"/>
    </font>
    <font>
      <i val="true"/>
      <sz val="9"/>
      <name val="Arial"/>
      <family val="2"/>
      <charset val="204"/>
    </font>
    <font>
      <b val="true"/>
      <sz val="11"/>
      <color rgb="FFFFFFFF"/>
      <name val="Times New Roman"/>
      <family val="1"/>
      <charset val="204"/>
    </font>
    <font>
      <sz val="9"/>
      <color rgb="FF000000"/>
      <name val="Arial"/>
      <family val="2"/>
      <charset val="204"/>
    </font>
    <font>
      <b val="true"/>
      <sz val="10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4"/>
      <color rgb="FF000000"/>
      <name val="Calibri"/>
      <family val="2"/>
      <charset val="204"/>
    </font>
    <font>
      <b val="true"/>
      <sz val="11"/>
      <color rgb="FF000000"/>
      <name val="Calibri"/>
      <family val="2"/>
      <charset val="204"/>
    </font>
    <font>
      <b val="true"/>
      <sz val="12"/>
      <color rgb="FF000000"/>
      <name val="Calibri"/>
      <family val="2"/>
      <charset val="204"/>
    </font>
    <font>
      <b val="true"/>
      <sz val="10"/>
      <name val="Arial Cyr"/>
      <family val="0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FFFFCC"/>
        <bgColor rgb="FFFFFFFF"/>
      </patternFill>
    </fill>
    <fill>
      <patternFill patternType="solid">
        <fgColor rgb="FFD9D9D9"/>
        <bgColor rgb="FFDDD9C3"/>
      </patternFill>
    </fill>
    <fill>
      <patternFill patternType="solid">
        <fgColor rgb="FF00B05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CC"/>
      </patternFill>
    </fill>
    <fill>
      <patternFill patternType="solid">
        <fgColor rgb="FFFFCC66"/>
        <bgColor rgb="FFFFCC00"/>
      </patternFill>
    </fill>
    <fill>
      <patternFill patternType="solid">
        <fgColor rgb="FFDDD9C3"/>
        <bgColor rgb="FFD9D9D9"/>
      </patternFill>
    </fill>
    <fill>
      <patternFill patternType="solid">
        <fgColor rgb="FFCCFFFF"/>
        <bgColor rgb="FFCCFFFF"/>
      </patternFill>
    </fill>
    <fill>
      <patternFill patternType="solid">
        <fgColor rgb="FF00FF00"/>
        <bgColor rgb="FF00B050"/>
      </patternFill>
    </fill>
    <fill>
      <patternFill patternType="solid">
        <fgColor rgb="FFCCFF99"/>
        <bgColor rgb="FFCCFFCC"/>
      </patternFill>
    </fill>
  </fills>
  <borders count="76">
    <border diagonalUp="false" diagonalDown="false">
      <left/>
      <right/>
      <top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 style="medium"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 style="medium"/>
      <diagonal/>
    </border>
    <border diagonalUp="false" diagonalDown="false">
      <left/>
      <right style="medium"/>
      <top style="medium"/>
      <bottom style="medium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medium"/>
      <right style="thin"/>
      <top style="thin"/>
      <bottom/>
      <diagonal/>
    </border>
    <border diagonalUp="false" diagonalDown="false">
      <left style="medium"/>
      <right style="thin"/>
      <top/>
      <bottom/>
      <diagonal/>
    </border>
    <border diagonalUp="false" diagonalDown="false">
      <left style="medium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medium"/>
      <diagonal/>
    </border>
    <border diagonalUp="false" diagonalDown="false">
      <left/>
      <right style="medium"/>
      <top style="medium"/>
      <bottom style="thin"/>
      <diagonal/>
    </border>
    <border diagonalUp="false" diagonalDown="false">
      <left/>
      <right style="thin"/>
      <top style="medium"/>
      <bottom style="medium"/>
      <diagonal/>
    </border>
    <border diagonalUp="false" diagonalDown="false">
      <left style="thin"/>
      <right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/>
      <right style="thin"/>
      <top style="medium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/>
      <top style="medium"/>
      <bottom style="thin"/>
      <diagonal/>
    </border>
    <border diagonalUp="false" diagonalDown="false">
      <left style="thin"/>
      <right/>
      <top style="thin"/>
      <bottom style="medium"/>
      <diagonal/>
    </border>
    <border diagonalUp="false" diagonalDown="false">
      <left style="medium"/>
      <right style="medium"/>
      <top/>
      <bottom style="thin"/>
      <diagonal/>
    </border>
    <border diagonalUp="false" diagonalDown="false">
      <left/>
      <right style="medium"/>
      <top/>
      <bottom style="thin"/>
      <diagonal/>
    </border>
    <border diagonalUp="false" diagonalDown="false">
      <left/>
      <right style="thin"/>
      <top style="thin"/>
      <bottom style="medium"/>
      <diagonal/>
    </border>
    <border diagonalUp="false" diagonalDown="false">
      <left/>
      <right/>
      <top style="thin"/>
      <bottom style="medium"/>
      <diagonal/>
    </border>
    <border diagonalUp="false" diagonalDown="false">
      <left/>
      <right style="thin"/>
      <top/>
      <bottom/>
      <diagonal/>
    </border>
    <border diagonalUp="false" diagonalDown="false">
      <left/>
      <right style="thin"/>
      <top/>
      <bottom style="medium"/>
      <diagonal/>
    </border>
    <border diagonalUp="false" diagonalDown="false">
      <left style="thin"/>
      <right/>
      <top/>
      <bottom style="medium"/>
      <diagonal/>
    </border>
    <border diagonalUp="false" diagonalDown="false">
      <left style="medium"/>
      <right/>
      <top style="medium"/>
      <bottom style="thin"/>
      <diagonal/>
    </border>
    <border diagonalUp="false" diagonalDown="false">
      <left style="medium"/>
      <right/>
      <top/>
      <bottom style="thin"/>
      <diagonal/>
    </border>
    <border diagonalUp="false" diagonalDown="false">
      <left style="medium"/>
      <right/>
      <top style="thin"/>
      <bottom/>
      <diagonal/>
    </border>
    <border diagonalUp="false" diagonalDown="false">
      <left/>
      <right style="thin"/>
      <top style="medium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172" fontId="0" fillId="0" borderId="0" applyFont="true" applyBorder="false" applyAlignment="true" applyProtection="false">
      <alignment horizontal="general" vertical="bottom" textRotation="0" wrapText="false" indent="0" shrinkToFit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5" fillId="0" borderId="0" applyFont="true" applyBorder="false" applyAlignment="true" applyProtection="false">
      <alignment horizontal="general" vertical="bottom" textRotation="0" wrapText="false" indent="0" shrinkToFit="false"/>
    </xf>
  </cellStyleXfs>
  <cellXfs count="80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2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3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7" fillId="0" borderId="1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1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2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9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7" fillId="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2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4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7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2" borderId="1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7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4" fontId="7" fillId="0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2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7" fillId="0" borderId="2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4" borderId="2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4" borderId="3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3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3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4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9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10" fillId="0" borderId="0" xfId="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4" fontId="13" fillId="0" borderId="3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3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37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2" borderId="18" xfId="0" applyFont="true" applyBorder="true" applyAlignment="true" applyProtection="true">
      <alignment horizontal="left" vertical="bottom" textRotation="0" wrapText="false" indent="0" shrinkToFit="false"/>
      <protection locked="false" hidden="false"/>
    </xf>
    <xf numFmtId="164" fontId="9" fillId="2" borderId="1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1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13" fillId="0" borderId="1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9" fillId="0" borderId="0" xfId="0" applyFont="true" applyBorder="fals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5" fontId="12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9" fillId="0" borderId="1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70" fontId="9" fillId="2" borderId="1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9" fillId="0" borderId="3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9" fillId="2" borderId="1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3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3" fillId="0" borderId="1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3" fillId="0" borderId="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3" fillId="2" borderId="1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14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5" fillId="0" borderId="1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9" fillId="2" borderId="18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9" fillId="0" borderId="18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71" fontId="9" fillId="2" borderId="1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15" fillId="0" borderId="30" xfId="0" applyFont="true" applyBorder="true" applyAlignment="true" applyProtection="true">
      <alignment horizontal="left" vertical="bottom" textRotation="0" wrapText="true" indent="0" shrinkToFit="false"/>
      <protection locked="false" hidden="false"/>
    </xf>
    <xf numFmtId="164" fontId="13" fillId="0" borderId="3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3" fillId="0" borderId="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3" fillId="0" borderId="0" xfId="0" applyFont="true" applyBorder="true" applyAlignment="true" applyProtection="true">
      <alignment horizontal="center" vertical="bottom" textRotation="0" wrapText="true" indent="0" shrinkToFit="false"/>
      <protection locked="fals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2" borderId="3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3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4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7" fillId="0" borderId="4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0" borderId="4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3" borderId="1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3" borderId="2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7" fillId="0" borderId="46" xfId="17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3" borderId="4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4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7" fillId="3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4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3" borderId="4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4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49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9" fontId="7" fillId="0" borderId="4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4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5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4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8" fillId="0" borderId="21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5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5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0" borderId="2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7" fillId="0" borderId="4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5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2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3" borderId="52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5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6" xfId="0" applyFont="true" applyBorder="true" applyAlignment="true" applyProtection="true">
      <alignment horizontal="right" vertical="center" textRotation="0" wrapText="false" indent="1" shrinkToFit="false"/>
      <protection locked="true" hidden="false"/>
    </xf>
    <xf numFmtId="169" fontId="7" fillId="0" borderId="4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2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3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37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7" fontId="7" fillId="0" borderId="4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21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3" fontId="7" fillId="0" borderId="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12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5" borderId="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3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3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4" fontId="8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14" xfId="1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39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0" borderId="53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5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7" fillId="0" borderId="5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5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3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0" fontId="7" fillId="3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3" borderId="3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0" borderId="3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0" borderId="37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7" fillId="0" borderId="34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7" fillId="0" borderId="3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3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5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3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37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7" fillId="0" borderId="34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3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3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37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8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8" fillId="0" borderId="4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0" borderId="4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7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5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8" fillId="0" borderId="2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9" fontId="7" fillId="0" borderId="1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8" fillId="0" borderId="44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0" borderId="44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5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8" fillId="0" borderId="2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6" fillId="5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8" fillId="2" borderId="4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6" fillId="5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5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7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8" fillId="0" borderId="5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4" fontId="8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3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1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9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5" fontId="10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9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73" fontId="9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7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1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1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4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5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4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4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3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9" fillId="3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5" fontId="9" fillId="3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5" fontId="9" fillId="0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0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9" fillId="0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9" fillId="6" borderId="59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5" fontId="10" fillId="7" borderId="5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7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0" fillId="7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0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9" fillId="6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3" borderId="1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2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8" borderId="18" xfId="15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7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8" borderId="1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8" borderId="1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18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8" borderId="18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0" borderId="18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9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4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0" fillId="0" borderId="1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8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3" borderId="4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9" fillId="3" borderId="4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10" fillId="0" borderId="18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3" fontId="10" fillId="0" borderId="44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4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5" fontId="9" fillId="3" borderId="4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5" fontId="10" fillId="0" borderId="44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9" fillId="0" borderId="14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0" fillId="0" borderId="2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4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5" fontId="9" fillId="0" borderId="2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6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4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3" borderId="4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1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6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6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7" fillId="0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7" fillId="0" borderId="4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2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6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6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7" fillId="0" borderId="6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7" fillId="0" borderId="6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1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7" fillId="0" borderId="6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6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3" borderId="6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6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6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3" fontId="7" fillId="0" borderId="6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4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4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4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4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4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7" fillId="0" borderId="2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4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4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6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20" fillId="0" borderId="6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8" fillId="0" borderId="65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65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8" fillId="0" borderId="66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1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3" borderId="3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7" fillId="3" borderId="50" xfId="15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7" fillId="0" borderId="2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8" fillId="0" borderId="5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7" fontId="8" fillId="0" borderId="28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3" borderId="36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2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4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3" borderId="4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3" borderId="6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7" fillId="3" borderId="26" xfId="15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1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4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73" fontId="7" fillId="0" borderId="1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2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7" fillId="0" borderId="6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4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4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7" fillId="0" borderId="2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8" fillId="0" borderId="1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8" fillId="0" borderId="1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73" fontId="7" fillId="0" borderId="1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7" fillId="0" borderId="6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7" fillId="0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7" fillId="0" borderId="4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21" fillId="0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4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21" fillId="0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6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5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4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6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1" fillId="0" borderId="6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6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2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1" fillId="0" borderId="5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8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8" fillId="0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8" fillId="0" borderId="6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8" fillId="0" borderId="6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9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7" fillId="0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3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6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6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3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3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7" fillId="0" borderId="3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4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3" borderId="6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5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7" fillId="0" borderId="3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7" fillId="0" borderId="5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2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5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5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3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7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3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6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6" fontId="7" fillId="3" borderId="1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7" fillId="0" borderId="6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7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7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3" fontId="7" fillId="0" borderId="4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6" fontId="7" fillId="3" borderId="4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4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1" fontId="7" fillId="0" borderId="1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11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11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4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4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12" borderId="1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12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3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8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8" fillId="3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3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4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8" fillId="0" borderId="4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8" fillId="0" borderId="2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11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8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7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4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7" fillId="0" borderId="4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7" fillId="0" borderId="43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3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6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8" fillId="0" borderId="4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8" fillId="0" borderId="6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8" fillId="0" borderId="5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5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4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8" fillId="0" borderId="53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8" fillId="0" borderId="8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42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43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3" borderId="18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3" borderId="37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28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17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61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3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1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7" fillId="3" borderId="45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3" borderId="67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51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8" borderId="35" xfId="15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2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6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7" fontId="7" fillId="0" borderId="21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8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3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7" fillId="0" borderId="2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6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7" fillId="0" borderId="5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7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3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7" fillId="0" borderId="6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5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7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29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7" fillId="0" borderId="6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24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5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3" borderId="3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3" borderId="6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73" fontId="7" fillId="0" borderId="6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2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1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3" borderId="17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3" borderId="34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0" fillId="0" borderId="1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1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3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1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6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44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3" borderId="27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3" borderId="31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0" fillId="0" borderId="62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3" borderId="14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0" fillId="0" borderId="15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0" borderId="6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0" borderId="56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0" fillId="0" borderId="5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20" fillId="0" borderId="1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1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7" fillId="0" borderId="6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5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59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4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7" fillId="0" borderId="2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3" borderId="2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8" fillId="3" borderId="44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7" fontId="7" fillId="0" borderId="21" xfId="15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8" fillId="0" borderId="5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9" fontId="8" fillId="0" borderId="15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7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8" fillId="0" borderId="6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5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true" indent="0" shrinkToFit="false"/>
      <protection locked="true" hidden="false"/>
    </xf>
    <xf numFmtId="171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1" fontId="24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4" fillId="0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24" fillId="0" borderId="18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1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9" fontId="0" fillId="0" borderId="1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8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0" fillId="0" borderId="18" xfId="0" applyFont="false" applyBorder="true" applyAlignment="true" applyProtection="true">
      <alignment horizontal="general" vertical="top" textRotation="0" wrapText="false" indent="0" shrinkToFit="false"/>
      <protection locked="true" hidden="false"/>
    </xf>
    <xf numFmtId="164" fontId="7" fillId="3" borderId="6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4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7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3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8" fillId="0" borderId="18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25" fillId="0" borderId="17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8" fillId="0" borderId="3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3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6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5" fillId="0" borderId="1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7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8" fillId="0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3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0" fillId="0" borderId="1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35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7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0" fillId="0" borderId="17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73" fontId="0" fillId="0" borderId="18" xfId="0" applyFont="fals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7" fillId="0" borderId="17" xfId="15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0" borderId="17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18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0" fillId="0" borderId="18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7" fontId="7" fillId="3" borderId="44" xfId="15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2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3" borderId="1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3" borderId="1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3" fontId="7" fillId="0" borderId="4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3" borderId="2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4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8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11" borderId="5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12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12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73" fontId="8" fillId="3" borderId="3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8" fillId="0" borderId="3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27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3" borderId="2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8" fillId="0" borderId="29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6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12" borderId="2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12" borderId="4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4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18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3" fontId="8" fillId="0" borderId="17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37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1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14" xfId="15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15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3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18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4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7" fontId="7" fillId="3" borderId="21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75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9" fontId="8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3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73" fontId="8" fillId="0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7" fillId="0" borderId="1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0" borderId="15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8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18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</cellStyles>
  <dxfs count="2">
    <dxf>
      <fill>
        <patternFill patternType="solid">
          <fgColor rgb="00FFFFFF"/>
        </patternFill>
      </fill>
    </dxf>
    <dxf>
      <fill>
        <patternFill patternType="solid">
          <fgColor rgb="FFFFFF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CCFF99"/>
      <rgbColor rgb="FF99CCFF"/>
      <rgbColor rgb="FFFF99CC"/>
      <rgbColor rgb="FFCC99FF"/>
      <rgbColor rgb="FFFFCC6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worksheet" Target="worksheets/sheet18.xml"/><Relationship Id="rId20" Type="http://schemas.openxmlformats.org/officeDocument/2006/relationships/worksheet" Target="worksheets/sheet19.xml"/><Relationship Id="rId21" Type="http://schemas.openxmlformats.org/officeDocument/2006/relationships/worksheet" Target="worksheets/sheet20.xml"/><Relationship Id="rId22" Type="http://schemas.openxmlformats.org/officeDocument/2006/relationships/worksheet" Target="worksheets/sheet21.xml"/><Relationship Id="rId23" Type="http://schemas.openxmlformats.org/officeDocument/2006/relationships/worksheet" Target="worksheets/sheet22.xml"/><Relationship Id="rId24" Type="http://schemas.openxmlformats.org/officeDocument/2006/relationships/worksheet" Target="worksheets/sheet23.xml"/><Relationship Id="rId25" Type="http://schemas.openxmlformats.org/officeDocument/2006/relationships/worksheet" Target="worksheets/sheet24.xml"/><Relationship Id="rId26" Type="http://schemas.openxmlformats.org/officeDocument/2006/relationships/worksheet" Target="worksheets/sheet25.xml"/><Relationship Id="rId27" Type="http://schemas.openxmlformats.org/officeDocument/2006/relationships/worksheet" Target="worksheets/sheet26.xml"/><Relationship Id="rId28" Type="http://schemas.openxmlformats.org/officeDocument/2006/relationships/worksheet" Target="worksheets/sheet27.xml"/><Relationship Id="rId29" Type="http://schemas.openxmlformats.org/officeDocument/2006/relationships/worksheet" Target="worksheets/sheet28.xml"/><Relationship Id="rId30" Type="http://schemas.openxmlformats.org/officeDocument/2006/relationships/worksheet" Target="worksheets/sheet29.xml"/><Relationship Id="rId31" Type="http://schemas.openxmlformats.org/officeDocument/2006/relationships/worksheet" Target="worksheets/sheet30.xml"/><Relationship Id="rId32" Type="http://schemas.openxmlformats.org/officeDocument/2006/relationships/worksheet" Target="worksheets/sheet31.xml"/><Relationship Id="rId33" Type="http://schemas.openxmlformats.org/officeDocument/2006/relationships/worksheet" Target="worksheets/sheet32.xml"/><Relationship Id="rId34" Type="http://schemas.openxmlformats.org/officeDocument/2006/relationships/worksheet" Target="worksheets/sheet33.xml"/><Relationship Id="rId35" Type="http://schemas.openxmlformats.org/officeDocument/2006/relationships/worksheet" Target="worksheets/sheet34.xml"/><Relationship Id="rId36" Type="http://schemas.openxmlformats.org/officeDocument/2006/relationships/worksheet" Target="worksheets/sheet35.xml"/><Relationship Id="rId37" Type="http://schemas.openxmlformats.org/officeDocument/2006/relationships/worksheet" Target="worksheets/sheet36.xml"/><Relationship Id="rId38" Type="http://schemas.openxmlformats.org/officeDocument/2006/relationships/worksheet" Target="worksheets/sheet37.xml"/><Relationship Id="rId39" Type="http://schemas.openxmlformats.org/officeDocument/2006/relationships/worksheet" Target="worksheets/sheet38.xml"/><Relationship Id="rId40" Type="http://schemas.openxmlformats.org/officeDocument/2006/relationships/worksheet" Target="worksheets/sheet39.xml"/><Relationship Id="rId41" Type="http://schemas.openxmlformats.org/officeDocument/2006/relationships/worksheet" Target="worksheets/sheet40.xml"/><Relationship Id="rId42" Type="http://schemas.openxmlformats.org/officeDocument/2006/relationships/worksheet" Target="worksheets/sheet41.xml"/><Relationship Id="rId43" Type="http://schemas.openxmlformats.org/officeDocument/2006/relationships/worksheet" Target="worksheets/sheet42.xml"/><Relationship Id="rId44" Type="http://schemas.openxmlformats.org/officeDocument/2006/relationships/worksheet" Target="worksheets/sheet43.xml"/><Relationship Id="rId45" Type="http://schemas.openxmlformats.org/officeDocument/2006/relationships/worksheet" Target="worksheets/sheet44.xml"/><Relationship Id="rId46" Type="http://schemas.openxmlformats.org/officeDocument/2006/relationships/worksheet" Target="worksheets/sheet45.xml"/><Relationship Id="rId47" Type="http://schemas.openxmlformats.org/officeDocument/2006/relationships/worksheet" Target="worksheets/sheet46.xml"/><Relationship Id="rId48" Type="http://schemas.openxmlformats.org/officeDocument/2006/relationships/worksheet" Target="worksheets/sheet47.xml"/><Relationship Id="rId49" Type="http://schemas.openxmlformats.org/officeDocument/2006/relationships/worksheet" Target="worksheets/sheet48.xml"/><Relationship Id="rId50" Type="http://schemas.openxmlformats.org/officeDocument/2006/relationships/worksheet" Target="worksheets/sheet49.xml"/><Relationship Id="rId51" Type="http://schemas.openxmlformats.org/officeDocument/2006/relationships/worksheet" Target="worksheets/sheet50.xml"/><Relationship Id="rId52" Type="http://schemas.openxmlformats.org/officeDocument/2006/relationships/worksheet" Target="worksheets/sheet51.xml"/><Relationship Id="rId53" Type="http://schemas.openxmlformats.org/officeDocument/2006/relationships/worksheet" Target="worksheets/sheet52.xml"/><Relationship Id="rId54" Type="http://schemas.openxmlformats.org/officeDocument/2006/relationships/worksheet" Target="worksheets/sheet53.xml"/><Relationship Id="rId55" Type="http://schemas.openxmlformats.org/officeDocument/2006/relationships/worksheet" Target="worksheets/sheet54.xml"/><Relationship Id="rId56" Type="http://schemas.openxmlformats.org/officeDocument/2006/relationships/worksheet" Target="worksheets/sheet55.xml"/><Relationship Id="rId57" Type="http://schemas.openxmlformats.org/officeDocument/2006/relationships/worksheet" Target="worksheets/sheet56.xml"/><Relationship Id="rId58" Type="http://schemas.openxmlformats.org/officeDocument/2006/relationships/worksheet" Target="worksheets/sheet57.xml"/><Relationship Id="rId59" Type="http://schemas.openxmlformats.org/officeDocument/2006/relationships/worksheet" Target="worksheets/sheet58.xml"/><Relationship Id="rId60" Type="http://schemas.openxmlformats.org/officeDocument/2006/relationships/worksheet" Target="worksheets/sheet59.xml"/><Relationship Id="rId61" Type="http://schemas.openxmlformats.org/officeDocument/2006/relationships/worksheet" Target="worksheets/sheet60.xml"/><Relationship Id="rId62" Type="http://schemas.openxmlformats.org/officeDocument/2006/relationships/worksheet" Target="worksheets/sheet61.xml"/><Relationship Id="rId63" Type="http://schemas.openxmlformats.org/officeDocument/2006/relationships/worksheet" Target="worksheets/sheet62.xml"/><Relationship Id="rId64" Type="http://schemas.openxmlformats.org/officeDocument/2006/relationships/worksheet" Target="worksheets/sheet63.xml"/><Relationship Id="rId65" Type="http://schemas.openxmlformats.org/officeDocument/2006/relationships/worksheet" Target="worksheets/sheet64.xml"/><Relationship Id="rId66" Type="http://schemas.openxmlformats.org/officeDocument/2006/relationships/worksheet" Target="worksheets/sheet65.xml"/><Relationship Id="rId67" Type="http://schemas.openxmlformats.org/officeDocument/2006/relationships/worksheet" Target="worksheets/sheet66.xml"/><Relationship Id="rId68" Type="http://schemas.openxmlformats.org/officeDocument/2006/relationships/worksheet" Target="worksheets/sheet67.xml"/><Relationship Id="rId69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9</xdr:col>
      <xdr:colOff>236160</xdr:colOff>
      <xdr:row>170</xdr:row>
      <xdr:rowOff>0</xdr:rowOff>
    </xdr:from>
    <xdr:to>
      <xdr:col>14</xdr:col>
      <xdr:colOff>129240</xdr:colOff>
      <xdr:row>181</xdr:row>
      <xdr:rowOff>30240</xdr:rowOff>
    </xdr:to>
    <xdr:sp>
      <xdr:nvSpPr>
        <xdr:cNvPr id="0" name="Овал 1"/>
        <xdr:cNvSpPr/>
      </xdr:nvSpPr>
      <xdr:spPr>
        <a:xfrm>
          <a:off x="5450760" y="45277920"/>
          <a:ext cx="2219040" cy="2059200"/>
        </a:xfrm>
        <a:prstGeom prst="ellipse">
          <a:avLst/>
        </a:prstGeom>
        <a:noFill/>
        <a:ln>
          <a:solidFill>
            <a:srgbClr val="3a5f8b"/>
          </a:solidFill>
          <a:round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O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6" activeCellId="0" sqref="B6"/>
    </sheetView>
  </sheetViews>
  <sheetFormatPr defaultColWidth="8.54296875" defaultRowHeight="12.75" zeroHeight="false" outlineLevelRow="0" outlineLevelCol="0"/>
  <sheetData>
    <row r="3" customFormat="false" ht="12.75" hidden="false" customHeight="true" outlineLevel="0" collapsed="false">
      <c r="A3" s="1"/>
      <c r="B3" s="2" t="s">
        <v>0</v>
      </c>
      <c r="C3" s="2"/>
      <c r="D3" s="2"/>
      <c r="E3" s="2"/>
      <c r="F3" s="2"/>
      <c r="G3" s="1"/>
      <c r="H3" s="1"/>
    </row>
    <row r="4" customFormat="false" ht="12.75" hidden="false" customHeight="false" outlineLevel="0" collapsed="false">
      <c r="A4" s="3"/>
      <c r="B4" s="3"/>
      <c r="C4" s="3"/>
      <c r="D4" s="3"/>
      <c r="E4" s="3"/>
      <c r="F4" s="3"/>
      <c r="G4" s="3"/>
      <c r="H4" s="3"/>
    </row>
    <row r="5" customFormat="false" ht="12.75" hidden="false" customHeight="true" outlineLevel="0" collapsed="false">
      <c r="A5" s="1"/>
      <c r="B5" s="4" t="s">
        <v>1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customFormat="false" ht="75" hidden="false" customHeight="true" outlineLevel="0" collapsed="false">
      <c r="A6" s="1"/>
      <c r="B6" s="5" t="s">
        <v>2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customFormat="false" ht="82.5" hidden="false" customHeight="true" outlineLevel="0" collapsed="false">
      <c r="B7" s="5" t="s">
        <v>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customFormat="false" ht="12.75" hidden="false" customHeight="true" outlineLevel="0" collapsed="false">
      <c r="A8" s="6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</row>
    <row r="9" customFormat="false" ht="12.75" hidden="false" customHeight="true" outlineLevel="0" collapsed="false">
      <c r="A9" s="6"/>
      <c r="B9" s="6"/>
      <c r="C9" s="6"/>
      <c r="D9" s="6"/>
      <c r="E9" s="6"/>
      <c r="F9" s="6"/>
      <c r="G9" s="6"/>
      <c r="H9" s="6"/>
    </row>
    <row r="10" customFormat="false" ht="15" hidden="false" customHeight="false" outlineLevel="0" collapsed="false"/>
  </sheetData>
  <mergeCells count="5">
    <mergeCell ref="B3:F3"/>
    <mergeCell ref="B5:O5"/>
    <mergeCell ref="B6:O6"/>
    <mergeCell ref="B7:O7"/>
    <mergeCell ref="B8:O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P19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1" activeCellId="0" sqref="K11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4.88"/>
    <col collapsed="false" customWidth="true" hidden="false" outlineLevel="0" max="2" min="2" style="9" width="12.44"/>
    <col collapsed="false" customWidth="true" hidden="false" outlineLevel="0" max="3" min="3" style="9" width="9.88"/>
    <col collapsed="false" customWidth="false" hidden="false" outlineLevel="0" max="4" min="4" style="9" width="9.11"/>
    <col collapsed="false" customWidth="true" hidden="false" outlineLevel="0" max="5" min="5" style="9" width="5.88"/>
    <col collapsed="false" customWidth="true" hidden="false" outlineLevel="0" max="6" min="6" style="9" width="6.56"/>
    <col collapsed="false" customWidth="true" hidden="false" outlineLevel="0" max="7" min="7" style="9" width="4.56"/>
    <col collapsed="false" customWidth="true" hidden="false" outlineLevel="0" max="9" min="8" style="9" width="10.33"/>
    <col collapsed="false" customWidth="true" hidden="false" outlineLevel="0" max="10" min="10" style="9" width="8.44"/>
    <col collapsed="false" customWidth="true" hidden="false" outlineLevel="0" max="11" min="11" style="9" width="7.44"/>
    <col collapsed="false" customWidth="true" hidden="false" outlineLevel="0" max="12" min="12" style="9" width="6"/>
    <col collapsed="false" customWidth="true" hidden="false" outlineLevel="0" max="14" min="13" style="9" width="5.56"/>
    <col collapsed="false" customWidth="true" hidden="false" outlineLevel="0" max="15" min="15" style="9" width="23.44"/>
    <col collapsed="false" customWidth="true" hidden="false" outlineLevel="0" max="16" min="16" style="9" width="14.88"/>
    <col collapsed="false" customWidth="false" hidden="false" outlineLevel="0" max="16384" min="17" style="9" width="9.11"/>
  </cols>
  <sheetData>
    <row r="2" customFormat="false" ht="13.5" hidden="false" customHeight="false" outlineLevel="0" collapsed="false">
      <c r="M2" s="10" t="s">
        <v>4</v>
      </c>
      <c r="N2" s="10"/>
      <c r="O2" s="10"/>
    </row>
    <row r="4" customFormat="false" ht="13.5" hidden="false" customHeight="false" outlineLevel="0" collapsed="false">
      <c r="A4" s="11" t="s">
        <v>5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customFormat="false" ht="14.25" hidden="false" customHeight="false" outlineLevel="0" collapsed="false"/>
    <row r="6" customFormat="false" ht="13.5" hidden="false" customHeight="false" outlineLevel="0" collapsed="false">
      <c r="A6" s="12"/>
      <c r="B6" s="13" t="s">
        <v>6</v>
      </c>
      <c r="C6" s="13"/>
      <c r="D6" s="13"/>
      <c r="E6" s="13"/>
      <c r="F6" s="13"/>
      <c r="G6" s="13"/>
      <c r="H6" s="13"/>
      <c r="I6" s="13"/>
      <c r="J6" s="13"/>
      <c r="K6" s="13"/>
      <c r="L6" s="14"/>
      <c r="M6" s="14"/>
      <c r="N6" s="14"/>
      <c r="O6" s="15"/>
    </row>
    <row r="7" customFormat="false" ht="14.25" hidden="false" customHeight="false" outlineLevel="0" collapsed="false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</row>
    <row r="8" customFormat="false" ht="14.25" hidden="false" customHeight="false" outlineLevel="0" collapsed="false">
      <c r="A8" s="16" t="n">
        <v>1</v>
      </c>
      <c r="B8" s="17" t="s">
        <v>7</v>
      </c>
      <c r="C8" s="19" t="n">
        <v>222222222222</v>
      </c>
      <c r="D8" s="19"/>
      <c r="E8" s="19"/>
      <c r="F8" s="19"/>
      <c r="G8" s="17"/>
      <c r="H8" s="17"/>
      <c r="I8" s="17"/>
      <c r="J8" s="17"/>
      <c r="K8" s="17"/>
      <c r="L8" s="17"/>
      <c r="M8" s="17"/>
      <c r="N8" s="17"/>
      <c r="O8" s="18"/>
    </row>
    <row r="9" customFormat="false" ht="14.25" hidden="false" customHeight="false" outlineLevel="0" collapsed="false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/>
    </row>
    <row r="10" customFormat="false" ht="14.25" hidden="false" customHeight="false" outlineLevel="0" collapsed="false">
      <c r="A10" s="16" t="n">
        <v>2</v>
      </c>
      <c r="B10" s="17" t="s">
        <v>8</v>
      </c>
      <c r="C10" s="17"/>
      <c r="D10" s="17"/>
      <c r="E10" s="17"/>
      <c r="F10" s="17"/>
      <c r="G10" s="17"/>
      <c r="H10" s="17"/>
      <c r="I10" s="17"/>
      <c r="J10" s="17"/>
      <c r="K10" s="20" t="n">
        <v>2025</v>
      </c>
      <c r="L10" s="17"/>
      <c r="M10" s="17"/>
      <c r="N10" s="17"/>
      <c r="O10" s="18"/>
    </row>
    <row r="11" customFormat="false" ht="14.25" hidden="false" customHeight="false" outlineLevel="0" collapsed="false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</row>
    <row r="12" customFormat="false" ht="14.25" hidden="false" customHeight="false" outlineLevel="0" collapsed="false">
      <c r="A12" s="16" t="n">
        <v>3</v>
      </c>
      <c r="B12" s="17" t="s">
        <v>9</v>
      </c>
      <c r="C12" s="17"/>
      <c r="D12" s="17"/>
      <c r="E12" s="17"/>
      <c r="F12" s="21"/>
      <c r="G12" s="21"/>
      <c r="H12" s="21"/>
      <c r="I12" s="21"/>
      <c r="J12" s="21"/>
      <c r="K12" s="21"/>
      <c r="L12" s="21"/>
      <c r="M12" s="17"/>
      <c r="N12" s="17"/>
      <c r="O12" s="18"/>
    </row>
    <row r="13" customFormat="false" ht="14.25" hidden="false" customHeight="false" outlineLevel="0" collapsed="false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</row>
    <row r="14" customFormat="false" ht="14.25" hidden="false" customHeight="false" outlineLevel="0" collapsed="false">
      <c r="A14" s="16" t="n">
        <v>4</v>
      </c>
      <c r="B14" s="17" t="s">
        <v>10</v>
      </c>
      <c r="C14" s="17"/>
      <c r="D14" s="22" t="s">
        <v>11</v>
      </c>
      <c r="E14" s="22"/>
      <c r="F14" s="23"/>
      <c r="G14" s="17"/>
      <c r="H14" s="17" t="s">
        <v>12</v>
      </c>
      <c r="I14" s="23"/>
      <c r="J14" s="17" t="s">
        <v>13</v>
      </c>
      <c r="K14" s="17"/>
      <c r="L14" s="23"/>
      <c r="M14" s="17"/>
      <c r="N14" s="17"/>
      <c r="O14" s="18"/>
    </row>
    <row r="15" customFormat="false" ht="14.25" hidden="false" customHeight="false" outlineLevel="0" collapsed="false">
      <c r="A15" s="16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8"/>
    </row>
    <row r="16" customFormat="false" ht="14.25" hidden="false" customHeight="true" outlineLevel="0" collapsed="false">
      <c r="A16" s="16"/>
      <c r="B16" s="17" t="s">
        <v>14</v>
      </c>
      <c r="C16" s="24"/>
      <c r="D16" s="24"/>
      <c r="E16" s="25"/>
      <c r="F16" s="23"/>
      <c r="G16" s="17"/>
      <c r="H16" s="26" t="s">
        <v>15</v>
      </c>
      <c r="I16" s="26"/>
      <c r="J16" s="23"/>
      <c r="K16" s="17"/>
      <c r="L16" s="17"/>
      <c r="M16" s="17"/>
      <c r="N16" s="17"/>
      <c r="O16" s="18"/>
    </row>
    <row r="17" customFormat="false" ht="14.25" hidden="false" customHeight="false" outlineLevel="0" collapsed="false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</row>
    <row r="18" customFormat="false" ht="14.25" hidden="false" customHeight="false" outlineLevel="0" collapsed="false">
      <c r="A18" s="16" t="n">
        <v>5</v>
      </c>
      <c r="B18" s="17" t="s">
        <v>16</v>
      </c>
      <c r="C18" s="17"/>
      <c r="D18" s="17"/>
      <c r="E18" s="11" t="s">
        <v>17</v>
      </c>
      <c r="F18" s="11"/>
      <c r="G18" s="21"/>
      <c r="H18" s="21"/>
      <c r="I18" s="21"/>
      <c r="J18" s="21"/>
      <c r="K18" s="27" t="s">
        <v>18</v>
      </c>
      <c r="L18" s="21"/>
      <c r="M18" s="21"/>
      <c r="N18" s="21"/>
      <c r="O18" s="18"/>
    </row>
    <row r="19" customFormat="false" ht="13.5" hidden="false" customHeight="false" outlineLevel="0" collapsed="false">
      <c r="A19" s="16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8"/>
    </row>
    <row r="20" customFormat="false" ht="14.25" hidden="false" customHeight="false" outlineLevel="0" collapsed="false">
      <c r="A20" s="16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28"/>
    </row>
    <row r="21" customFormat="false" ht="14.25" hidden="false" customHeight="false" outlineLevel="0" collapsed="false">
      <c r="A21" s="16" t="n">
        <v>6</v>
      </c>
      <c r="B21" s="17" t="s">
        <v>19</v>
      </c>
      <c r="C21" s="23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8"/>
    </row>
    <row r="22" customFormat="false" ht="14.25" hidden="false" customHeight="false" outlineLevel="0" collapsed="false">
      <c r="A22" s="16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8"/>
    </row>
    <row r="23" customFormat="false" ht="14.25" hidden="false" customHeight="false" outlineLevel="0" collapsed="false">
      <c r="A23" s="16" t="n">
        <v>7</v>
      </c>
      <c r="B23" s="29" t="s">
        <v>20</v>
      </c>
      <c r="C23" s="29"/>
      <c r="D23" s="29"/>
      <c r="E23" s="30" t="n">
        <v>1</v>
      </c>
      <c r="F23" s="31" t="n">
        <v>2</v>
      </c>
      <c r="G23" s="32" t="n">
        <v>3</v>
      </c>
      <c r="H23" s="30" t="n">
        <v>4</v>
      </c>
      <c r="I23" s="31" t="n">
        <v>5</v>
      </c>
      <c r="J23" s="32" t="n">
        <v>6</v>
      </c>
      <c r="K23" s="30" t="n">
        <v>7</v>
      </c>
      <c r="L23" s="31" t="n">
        <v>8</v>
      </c>
      <c r="M23" s="32" t="n">
        <v>9</v>
      </c>
      <c r="N23" s="30" t="n">
        <v>10</v>
      </c>
      <c r="O23" s="23" t="s">
        <v>21</v>
      </c>
    </row>
    <row r="24" customFormat="false" ht="14.25" hidden="false" customHeight="false" outlineLevel="0" collapsed="false">
      <c r="A24" s="16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8"/>
    </row>
    <row r="25" customFormat="false" ht="14.25" hidden="false" customHeight="false" outlineLevel="0" collapsed="false">
      <c r="A25" s="16" t="n">
        <v>8</v>
      </c>
      <c r="B25" s="29" t="s">
        <v>22</v>
      </c>
      <c r="C25" s="29"/>
      <c r="D25" s="11" t="s">
        <v>23</v>
      </c>
      <c r="E25" s="11"/>
      <c r="F25" s="23"/>
      <c r="G25" s="17"/>
      <c r="H25" s="33" t="s">
        <v>24</v>
      </c>
      <c r="I25" s="17"/>
      <c r="J25" s="23"/>
      <c r="K25" s="17"/>
      <c r="L25" s="17"/>
      <c r="M25" s="17"/>
      <c r="N25" s="17"/>
      <c r="O25" s="18"/>
    </row>
    <row r="26" customFormat="false" ht="13.5" hidden="false" customHeight="false" outlineLevel="0" collapsed="false">
      <c r="A26" s="16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8"/>
    </row>
    <row r="27" customFormat="false" ht="13.5" hidden="false" customHeight="false" outlineLevel="0" collapsed="false">
      <c r="A27" s="16" t="n">
        <v>9</v>
      </c>
      <c r="B27" s="17" t="s">
        <v>25</v>
      </c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8"/>
    </row>
    <row r="28" customFormat="false" ht="14.25" hidden="false" customHeight="false" outlineLevel="0" collapsed="false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8"/>
    </row>
    <row r="29" customFormat="false" ht="14.25" hidden="false" customHeight="false" outlineLevel="0" collapsed="false">
      <c r="A29" s="16"/>
      <c r="B29" s="33" t="s">
        <v>26</v>
      </c>
      <c r="C29" s="17"/>
      <c r="D29" s="17"/>
      <c r="E29" s="21"/>
      <c r="F29" s="21"/>
      <c r="G29" s="17"/>
      <c r="H29" s="17"/>
      <c r="I29" s="17"/>
      <c r="J29" s="17"/>
      <c r="K29" s="17"/>
      <c r="L29" s="17"/>
      <c r="M29" s="17"/>
      <c r="N29" s="17"/>
      <c r="O29" s="18"/>
    </row>
    <row r="30" customFormat="false" ht="14.25" hidden="false" customHeight="false" outlineLevel="0" collapsed="false">
      <c r="A30" s="16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8"/>
    </row>
    <row r="31" customFormat="false" ht="14.25" hidden="false" customHeight="false" outlineLevel="0" collapsed="false">
      <c r="A31" s="16"/>
      <c r="B31" s="33" t="s">
        <v>27</v>
      </c>
      <c r="C31" s="17"/>
      <c r="D31" s="17"/>
      <c r="E31" s="21"/>
      <c r="F31" s="21"/>
      <c r="G31" s="21"/>
      <c r="H31" s="21"/>
      <c r="I31" s="17"/>
      <c r="J31" s="17"/>
      <c r="K31" s="17"/>
      <c r="L31" s="17"/>
      <c r="M31" s="17"/>
      <c r="N31" s="17"/>
      <c r="O31" s="18"/>
    </row>
    <row r="32" customFormat="false" ht="14.25" hidden="false" customHeight="false" outlineLevel="0" collapsed="false">
      <c r="A32" s="16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8"/>
    </row>
    <row r="33" customFormat="false" ht="14.25" hidden="false" customHeight="false" outlineLevel="0" collapsed="false">
      <c r="A33" s="16" t="n">
        <v>10</v>
      </c>
      <c r="B33" s="17" t="s">
        <v>28</v>
      </c>
      <c r="C33" s="17"/>
      <c r="D33" s="17"/>
      <c r="E33" s="17"/>
      <c r="F33" s="17"/>
      <c r="G33" s="17"/>
      <c r="H33" s="17"/>
      <c r="I33" s="17"/>
      <c r="J33" s="23" t="s">
        <v>29</v>
      </c>
      <c r="K33" s="17" t="s">
        <v>30</v>
      </c>
      <c r="L33" s="23"/>
      <c r="M33" s="17"/>
      <c r="N33" s="17"/>
      <c r="O33" s="18"/>
    </row>
    <row r="34" customFormat="false" ht="14.25" hidden="false" customHeight="false" outlineLevel="0" collapsed="false">
      <c r="A34" s="16" t="n">
        <v>11</v>
      </c>
      <c r="B34" s="17" t="s">
        <v>31</v>
      </c>
      <c r="C34" s="17"/>
      <c r="D34" s="17"/>
      <c r="E34" s="17"/>
      <c r="F34" s="17"/>
      <c r="G34" s="17"/>
      <c r="H34" s="17"/>
      <c r="I34" s="17"/>
      <c r="J34" s="23" t="s">
        <v>29</v>
      </c>
      <c r="K34" s="17" t="s">
        <v>30</v>
      </c>
      <c r="L34" s="23"/>
      <c r="M34" s="17"/>
      <c r="N34" s="17"/>
      <c r="O34" s="18"/>
    </row>
    <row r="35" customFormat="false" ht="14.25" hidden="false" customHeight="false" outlineLevel="0" collapsed="false">
      <c r="A35" s="34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6"/>
    </row>
    <row r="36" customFormat="false" ht="14.25" hidden="false" customHeight="false" outlineLevel="0" collapsed="false">
      <c r="A36" s="37" t="s">
        <v>32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</row>
    <row r="37" customFormat="false" ht="26.25" hidden="false" customHeight="true" outlineLevel="0" collapsed="false">
      <c r="A37" s="38" t="s">
        <v>33</v>
      </c>
      <c r="B37" s="38"/>
      <c r="C37" s="39" t="s">
        <v>34</v>
      </c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40" t="s">
        <v>35</v>
      </c>
    </row>
    <row r="38" customFormat="false" ht="13.5" hidden="false" customHeight="false" outlineLevel="0" collapsed="false">
      <c r="A38" s="41" t="s">
        <v>36</v>
      </c>
      <c r="B38" s="41"/>
      <c r="C38" s="42" t="s">
        <v>37</v>
      </c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3" t="n">
        <f aca="false">'150.01'!O20+'150.02'!L16</f>
        <v>0</v>
      </c>
    </row>
    <row r="39" customFormat="false" ht="13.5" hidden="false" customHeight="false" outlineLevel="0" collapsed="false">
      <c r="A39" s="44" t="s">
        <v>38</v>
      </c>
      <c r="B39" s="44"/>
      <c r="C39" s="45" t="s">
        <v>39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3" t="n">
        <f aca="false">'150.01'!O21+'150.02'!L17+'150.02'!L17</f>
        <v>0</v>
      </c>
    </row>
    <row r="40" customFormat="false" ht="15" hidden="false" customHeight="true" outlineLevel="0" collapsed="false">
      <c r="A40" s="44" t="s">
        <v>40</v>
      </c>
      <c r="B40" s="44"/>
      <c r="C40" s="46" t="s">
        <v>41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7" t="n">
        <f aca="false">'150.02'!L18</f>
        <v>0</v>
      </c>
    </row>
    <row r="41" customFormat="false" ht="15" hidden="false" customHeight="true" outlineLevel="0" collapsed="false">
      <c r="A41" s="48" t="s">
        <v>42</v>
      </c>
      <c r="B41" s="48"/>
      <c r="C41" s="46" t="s">
        <v>43</v>
      </c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7" t="n">
        <f aca="false">'150.01'!O22+'150.02'!L19</f>
        <v>0</v>
      </c>
    </row>
    <row r="42" customFormat="false" ht="13.5" hidden="false" customHeight="false" outlineLevel="0" collapsed="false">
      <c r="A42" s="48" t="s">
        <v>44</v>
      </c>
      <c r="B42" s="48"/>
      <c r="C42" s="45" t="s">
        <v>45</v>
      </c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7" t="n">
        <f aca="false">'150.01'!O23+'150.02'!L20</f>
        <v>0</v>
      </c>
    </row>
    <row r="43" customFormat="false" ht="13.5" hidden="false" customHeight="false" outlineLevel="0" collapsed="false">
      <c r="A43" s="48" t="s">
        <v>46</v>
      </c>
      <c r="B43" s="48"/>
      <c r="C43" s="45" t="s">
        <v>47</v>
      </c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7" t="n">
        <f aca="false">'150.01'!O24+'150.02'!L21</f>
        <v>0</v>
      </c>
    </row>
    <row r="44" customFormat="false" ht="13.5" hidden="false" customHeight="false" outlineLevel="0" collapsed="false">
      <c r="A44" s="48" t="s">
        <v>48</v>
      </c>
      <c r="B44" s="48"/>
      <c r="C44" s="45" t="s">
        <v>49</v>
      </c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7" t="n">
        <f aca="false">'150.01'!O25+'150.02'!L22</f>
        <v>0</v>
      </c>
    </row>
    <row r="45" customFormat="false" ht="30" hidden="false" customHeight="true" outlineLevel="0" collapsed="false">
      <c r="A45" s="48" t="s">
        <v>50</v>
      </c>
      <c r="B45" s="48"/>
      <c r="C45" s="46" t="s">
        <v>51</v>
      </c>
      <c r="D45" s="46"/>
      <c r="E45" s="46"/>
      <c r="F45" s="46"/>
      <c r="G45" s="46"/>
      <c r="H45" s="46"/>
      <c r="I45" s="46"/>
      <c r="J45" s="46"/>
      <c r="K45" s="46"/>
      <c r="L45" s="46"/>
      <c r="M45" s="46"/>
      <c r="N45" s="46"/>
      <c r="O45" s="47" t="n">
        <f aca="false">'150.01'!O26</f>
        <v>0</v>
      </c>
    </row>
    <row r="46" customFormat="false" ht="50.25" hidden="false" customHeight="true" outlineLevel="0" collapsed="false">
      <c r="A46" s="48" t="s">
        <v>52</v>
      </c>
      <c r="B46" s="48"/>
      <c r="C46" s="46" t="s">
        <v>53</v>
      </c>
      <c r="D46" s="46"/>
      <c r="E46" s="46"/>
      <c r="F46" s="46"/>
      <c r="G46" s="46"/>
      <c r="H46" s="46"/>
      <c r="I46" s="46"/>
      <c r="J46" s="46"/>
      <c r="K46" s="46"/>
      <c r="L46" s="46"/>
      <c r="M46" s="46"/>
      <c r="N46" s="46"/>
      <c r="O46" s="47" t="n">
        <f aca="false">'150.01'!O27</f>
        <v>0</v>
      </c>
    </row>
    <row r="47" customFormat="false" ht="30.75" hidden="false" customHeight="true" outlineLevel="0" collapsed="false">
      <c r="A47" s="48" t="s">
        <v>54</v>
      </c>
      <c r="B47" s="48"/>
      <c r="C47" s="46" t="s">
        <v>55</v>
      </c>
      <c r="D47" s="46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7" t="n">
        <f aca="false">'150.01'!O28</f>
        <v>0</v>
      </c>
    </row>
    <row r="48" customFormat="false" ht="45" hidden="false" customHeight="true" outlineLevel="0" collapsed="false">
      <c r="A48" s="48" t="s">
        <v>56</v>
      </c>
      <c r="B48" s="48"/>
      <c r="C48" s="46" t="s">
        <v>57</v>
      </c>
      <c r="D48" s="46"/>
      <c r="E48" s="46"/>
      <c r="F48" s="46"/>
      <c r="G48" s="46"/>
      <c r="H48" s="46"/>
      <c r="I48" s="46"/>
      <c r="J48" s="46"/>
      <c r="K48" s="46"/>
      <c r="L48" s="46"/>
      <c r="M48" s="46"/>
      <c r="N48" s="46"/>
      <c r="O48" s="47" t="n">
        <f aca="false">'150.01'!O29+'150.02'!L23</f>
        <v>0</v>
      </c>
    </row>
    <row r="49" customFormat="false" ht="31.5" hidden="false" customHeight="true" outlineLevel="0" collapsed="false">
      <c r="A49" s="48" t="s">
        <v>58</v>
      </c>
      <c r="B49" s="48"/>
      <c r="C49" s="46" t="s">
        <v>59</v>
      </c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7" t="n">
        <f aca="false">'150.01'!O30+'150.02'!L24</f>
        <v>0</v>
      </c>
    </row>
    <row r="50" customFormat="false" ht="29.25" hidden="false" customHeight="true" outlineLevel="0" collapsed="false">
      <c r="A50" s="48" t="s">
        <v>60</v>
      </c>
      <c r="B50" s="48"/>
      <c r="C50" s="46" t="s">
        <v>61</v>
      </c>
      <c r="D50" s="46"/>
      <c r="E50" s="46"/>
      <c r="F50" s="46"/>
      <c r="G50" s="46"/>
      <c r="H50" s="46"/>
      <c r="I50" s="46"/>
      <c r="J50" s="46"/>
      <c r="K50" s="46"/>
      <c r="L50" s="46"/>
      <c r="M50" s="46"/>
      <c r="N50" s="46"/>
      <c r="O50" s="47" t="n">
        <f aca="false">'150.01'!O31+'150.02'!L25</f>
        <v>0</v>
      </c>
    </row>
    <row r="51" customFormat="false" ht="33" hidden="false" customHeight="true" outlineLevel="0" collapsed="false">
      <c r="A51" s="48" t="s">
        <v>62</v>
      </c>
      <c r="B51" s="48"/>
      <c r="C51" s="46" t="s">
        <v>63</v>
      </c>
      <c r="D51" s="46"/>
      <c r="E51" s="46"/>
      <c r="F51" s="46"/>
      <c r="G51" s="46"/>
      <c r="H51" s="46"/>
      <c r="I51" s="46"/>
      <c r="J51" s="46"/>
      <c r="K51" s="46"/>
      <c r="L51" s="46"/>
      <c r="M51" s="46"/>
      <c r="N51" s="46"/>
      <c r="O51" s="47" t="n">
        <f aca="false">'150.01'!O32+'150.02'!L26</f>
        <v>0</v>
      </c>
    </row>
    <row r="52" customFormat="false" ht="13.5" hidden="false" customHeight="false" outlineLevel="0" collapsed="false">
      <c r="A52" s="48" t="s">
        <v>64</v>
      </c>
      <c r="B52" s="48"/>
      <c r="C52" s="45" t="s">
        <v>65</v>
      </c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7" t="n">
        <f aca="false">'150.01'!O33+'150.02'!L27</f>
        <v>0</v>
      </c>
    </row>
    <row r="53" customFormat="false" ht="12.75" hidden="false" customHeight="true" outlineLevel="0" collapsed="false">
      <c r="A53" s="48" t="s">
        <v>66</v>
      </c>
      <c r="B53" s="48"/>
      <c r="C53" s="45" t="s">
        <v>67</v>
      </c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7" t="n">
        <f aca="false">SUM(O38:O52)</f>
        <v>0</v>
      </c>
      <c r="P53" s="49"/>
    </row>
    <row r="54" customFormat="false" ht="21" hidden="false" customHeight="true" outlineLevel="0" collapsed="false">
      <c r="A54" s="48" t="s">
        <v>68</v>
      </c>
      <c r="B54" s="48"/>
      <c r="C54" s="46" t="s">
        <v>69</v>
      </c>
      <c r="D54" s="46"/>
      <c r="E54" s="46"/>
      <c r="F54" s="46"/>
      <c r="G54" s="46"/>
      <c r="H54" s="46"/>
      <c r="I54" s="46"/>
      <c r="J54" s="46"/>
      <c r="K54" s="46"/>
      <c r="L54" s="46"/>
      <c r="M54" s="46"/>
      <c r="N54" s="46"/>
      <c r="O54" s="47" t="n">
        <f aca="false">'150.01'!O35+'150.02'!L29</f>
        <v>0</v>
      </c>
    </row>
    <row r="55" customFormat="false" ht="29.25" hidden="false" customHeight="true" outlineLevel="0" collapsed="false">
      <c r="A55" s="48" t="s">
        <v>70</v>
      </c>
      <c r="B55" s="48"/>
      <c r="C55" s="46" t="s">
        <v>71</v>
      </c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7" t="n">
        <f aca="false">'150.01'!O36+'150.02'!L30</f>
        <v>0</v>
      </c>
    </row>
    <row r="56" customFormat="false" ht="27.75" hidden="false" customHeight="true" outlineLevel="0" collapsed="false">
      <c r="A56" s="48" t="s">
        <v>72</v>
      </c>
      <c r="B56" s="48"/>
      <c r="C56" s="46" t="s">
        <v>73</v>
      </c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7" t="n">
        <f aca="false">O53-O54+O55</f>
        <v>0</v>
      </c>
      <c r="P56" s="49"/>
    </row>
    <row r="57" customFormat="false" ht="14.25" hidden="false" customHeight="false" outlineLevel="0" collapsed="false">
      <c r="A57" s="50"/>
      <c r="B57" s="50"/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  <c r="O57" s="51"/>
    </row>
    <row r="58" customFormat="false" ht="13.5" hidden="false" customHeight="false" outlineLevel="0" collapsed="false">
      <c r="A58" s="52"/>
      <c r="B58" s="53" t="s">
        <v>74</v>
      </c>
      <c r="C58" s="53"/>
      <c r="D58" s="53"/>
      <c r="E58" s="53"/>
      <c r="F58" s="53"/>
      <c r="G58" s="53"/>
      <c r="H58" s="53"/>
      <c r="I58" s="53"/>
      <c r="J58" s="53"/>
      <c r="K58" s="53"/>
      <c r="L58" s="54"/>
      <c r="M58" s="54"/>
      <c r="N58" s="54"/>
      <c r="O58" s="55"/>
    </row>
    <row r="59" customFormat="false" ht="14.25" hidden="false" customHeight="false" outlineLevel="0" collapsed="false">
      <c r="A59" s="56"/>
      <c r="B59" s="56"/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</row>
    <row r="60" customFormat="false" ht="48" hidden="false" customHeight="true" outlineLevel="0" collapsed="false">
      <c r="A60" s="57" t="s">
        <v>75</v>
      </c>
      <c r="B60" s="57"/>
      <c r="C60" s="46" t="s">
        <v>76</v>
      </c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7" t="n">
        <f aca="false">O61-O62+O63+O72+O73-O74-O75-O76-O77</f>
        <v>0</v>
      </c>
    </row>
    <row r="61" customFormat="false" ht="13.5" hidden="false" customHeight="false" outlineLevel="0" collapsed="false">
      <c r="A61" s="58" t="s">
        <v>77</v>
      </c>
      <c r="B61" s="58"/>
      <c r="C61" s="45" t="s">
        <v>78</v>
      </c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7" t="n">
        <f aca="false">'150.01'!O42+'150.02'!L36</f>
        <v>0</v>
      </c>
    </row>
    <row r="62" customFormat="false" ht="13.5" hidden="false" customHeight="false" outlineLevel="0" collapsed="false">
      <c r="A62" s="58" t="s">
        <v>79</v>
      </c>
      <c r="B62" s="58"/>
      <c r="C62" s="45" t="s">
        <v>80</v>
      </c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7" t="n">
        <f aca="false">'150.01'!O43+'150.02'!L37</f>
        <v>0</v>
      </c>
    </row>
    <row r="63" customFormat="false" ht="13.5" hidden="false" customHeight="false" outlineLevel="0" collapsed="false">
      <c r="A63" s="58" t="s">
        <v>81</v>
      </c>
      <c r="B63" s="58"/>
      <c r="C63" s="45" t="s">
        <v>82</v>
      </c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7" t="n">
        <f aca="false">SUM(O64:O71)</f>
        <v>0</v>
      </c>
    </row>
    <row r="64" customFormat="false" ht="13.5" hidden="false" customHeight="false" outlineLevel="0" collapsed="false">
      <c r="A64" s="59"/>
      <c r="B64" s="59"/>
      <c r="C64" s="44" t="s">
        <v>83</v>
      </c>
      <c r="D64" s="45" t="s">
        <v>84</v>
      </c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7" t="n">
        <f aca="false">'150.01'!O45+'150.02'!L39</f>
        <v>0</v>
      </c>
    </row>
    <row r="65" customFormat="false" ht="13.5" hidden="false" customHeight="false" outlineLevel="0" collapsed="false">
      <c r="A65" s="60"/>
      <c r="B65" s="60"/>
      <c r="C65" s="44" t="s">
        <v>85</v>
      </c>
      <c r="D65" s="45" t="s">
        <v>86</v>
      </c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7" t="n">
        <f aca="false">'150.01'!O46+'150.02'!L40</f>
        <v>0</v>
      </c>
    </row>
    <row r="66" customFormat="false" ht="13.5" hidden="false" customHeight="false" outlineLevel="0" collapsed="false">
      <c r="A66" s="60"/>
      <c r="B66" s="60"/>
      <c r="C66" s="44" t="s">
        <v>87</v>
      </c>
      <c r="D66" s="45" t="s">
        <v>88</v>
      </c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7" t="n">
        <f aca="false">'150.01'!O47+'150.02'!L41</f>
        <v>0</v>
      </c>
    </row>
    <row r="67" customFormat="false" ht="13.5" hidden="false" customHeight="false" outlineLevel="0" collapsed="false">
      <c r="A67" s="60"/>
      <c r="B67" s="60"/>
      <c r="C67" s="44" t="s">
        <v>89</v>
      </c>
      <c r="D67" s="45" t="s">
        <v>90</v>
      </c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47" t="n">
        <f aca="false">'150.01'!O48+'150.02'!L42</f>
        <v>0</v>
      </c>
    </row>
    <row r="68" customFormat="false" ht="13.5" hidden="false" customHeight="false" outlineLevel="0" collapsed="false">
      <c r="A68" s="60"/>
      <c r="B68" s="60"/>
      <c r="C68" s="44" t="s">
        <v>91</v>
      </c>
      <c r="D68" s="45" t="s">
        <v>92</v>
      </c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47" t="n">
        <f aca="false">'150.01'!O49+'150.02'!L43</f>
        <v>0</v>
      </c>
    </row>
    <row r="69" customFormat="false" ht="13.5" hidden="false" customHeight="false" outlineLevel="0" collapsed="false">
      <c r="A69" s="60"/>
      <c r="B69" s="60"/>
      <c r="C69" s="44" t="s">
        <v>93</v>
      </c>
      <c r="D69" s="45" t="s">
        <v>94</v>
      </c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47" t="n">
        <f aca="false">'150.01'!O50+'150.02'!L44</f>
        <v>0</v>
      </c>
    </row>
    <row r="70" customFormat="false" ht="13.5" hidden="false" customHeight="false" outlineLevel="0" collapsed="false">
      <c r="A70" s="60"/>
      <c r="B70" s="60"/>
      <c r="C70" s="44" t="s">
        <v>95</v>
      </c>
      <c r="D70" s="45" t="s">
        <v>96</v>
      </c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7" t="n">
        <f aca="false">'150.01'!O51+'150.02'!L45</f>
        <v>0</v>
      </c>
    </row>
    <row r="71" customFormat="false" ht="13.5" hidden="false" customHeight="false" outlineLevel="0" collapsed="false">
      <c r="A71" s="60"/>
      <c r="B71" s="60"/>
      <c r="C71" s="44" t="s">
        <v>97</v>
      </c>
      <c r="D71" s="45" t="s">
        <v>98</v>
      </c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7" t="n">
        <f aca="false">'150.01'!O52+'150.02'!L46</f>
        <v>0</v>
      </c>
    </row>
    <row r="72" customFormat="false" ht="15" hidden="false" customHeight="true" outlineLevel="0" collapsed="false">
      <c r="A72" s="58" t="s">
        <v>99</v>
      </c>
      <c r="B72" s="58"/>
      <c r="C72" s="46" t="s">
        <v>100</v>
      </c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7" t="n">
        <f aca="false">'150.01'!O53+'150.02'!L47</f>
        <v>0</v>
      </c>
    </row>
    <row r="73" customFormat="false" ht="31.5" hidden="false" customHeight="true" outlineLevel="0" collapsed="false">
      <c r="A73" s="58" t="s">
        <v>101</v>
      </c>
      <c r="B73" s="58"/>
      <c r="C73" s="61" t="s">
        <v>102</v>
      </c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47" t="n">
        <f aca="false">'150.01'!O54+'150.02'!L48</f>
        <v>0</v>
      </c>
    </row>
    <row r="74" customFormat="false" ht="18" hidden="false" customHeight="true" outlineLevel="0" collapsed="false">
      <c r="A74" s="58" t="s">
        <v>103</v>
      </c>
      <c r="B74" s="58"/>
      <c r="C74" s="46" t="s">
        <v>104</v>
      </c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7" t="n">
        <f aca="false">'150.01'!O55+'150.02'!L49</f>
        <v>0</v>
      </c>
    </row>
    <row r="75" customFormat="false" ht="39.75" hidden="false" customHeight="true" outlineLevel="0" collapsed="false">
      <c r="A75" s="58" t="s">
        <v>105</v>
      </c>
      <c r="B75" s="58"/>
      <c r="C75" s="46" t="s">
        <v>106</v>
      </c>
      <c r="D75" s="46"/>
      <c r="E75" s="46"/>
      <c r="F75" s="46"/>
      <c r="G75" s="46"/>
      <c r="H75" s="46"/>
      <c r="I75" s="46"/>
      <c r="J75" s="46"/>
      <c r="K75" s="46"/>
      <c r="L75" s="46"/>
      <c r="M75" s="46"/>
      <c r="N75" s="46"/>
      <c r="O75" s="47" t="n">
        <f aca="false">'150.01'!O56+'150.02'!L50</f>
        <v>0</v>
      </c>
    </row>
    <row r="76" customFormat="false" ht="27" hidden="false" customHeight="true" outlineLevel="0" collapsed="false">
      <c r="A76" s="58" t="s">
        <v>107</v>
      </c>
      <c r="B76" s="58"/>
      <c r="C76" s="46" t="s">
        <v>108</v>
      </c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47" t="n">
        <f aca="false">'150.01'!O57+'150.02'!L51</f>
        <v>0</v>
      </c>
    </row>
    <row r="77" customFormat="false" ht="31.5" hidden="false" customHeight="true" outlineLevel="0" collapsed="false">
      <c r="A77" s="58" t="s">
        <v>109</v>
      </c>
      <c r="B77" s="58"/>
      <c r="C77" s="46" t="s">
        <v>110</v>
      </c>
      <c r="D77" s="46"/>
      <c r="E77" s="46"/>
      <c r="F77" s="46"/>
      <c r="G77" s="46"/>
      <c r="H77" s="46"/>
      <c r="I77" s="46"/>
      <c r="J77" s="46"/>
      <c r="K77" s="46"/>
      <c r="L77" s="46"/>
      <c r="M77" s="46"/>
      <c r="N77" s="46"/>
      <c r="O77" s="47" t="n">
        <f aca="false">'150.01'!O58+'150.02'!L52</f>
        <v>0</v>
      </c>
    </row>
    <row r="78" customFormat="false" ht="25.5" hidden="false" customHeight="true" outlineLevel="0" collapsed="false">
      <c r="A78" s="48" t="s">
        <v>111</v>
      </c>
      <c r="B78" s="48"/>
      <c r="C78" s="45" t="s">
        <v>112</v>
      </c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7" t="n">
        <f aca="false">'150.01'!O59+'150.02'!L53</f>
        <v>0</v>
      </c>
    </row>
    <row r="79" customFormat="false" ht="30" hidden="false" customHeight="true" outlineLevel="0" collapsed="false">
      <c r="A79" s="48" t="s">
        <v>113</v>
      </c>
      <c r="B79" s="48"/>
      <c r="C79" s="46" t="s">
        <v>114</v>
      </c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7" t="n">
        <f aca="false">'150.01'!O60+'150.02'!L54</f>
        <v>0</v>
      </c>
    </row>
    <row r="80" customFormat="false" ht="29.25" hidden="false" customHeight="true" outlineLevel="0" collapsed="false">
      <c r="A80" s="48" t="s">
        <v>115</v>
      </c>
      <c r="B80" s="48"/>
      <c r="C80" s="46" t="s">
        <v>116</v>
      </c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7" t="n">
        <f aca="false">'150.01'!O71</f>
        <v>0</v>
      </c>
    </row>
    <row r="81" customFormat="false" ht="24.75" hidden="false" customHeight="true" outlineLevel="0" collapsed="false">
      <c r="A81" s="48" t="s">
        <v>117</v>
      </c>
      <c r="B81" s="48"/>
      <c r="C81" s="45" t="s">
        <v>118</v>
      </c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5"/>
      <c r="O81" s="47" t="n">
        <f aca="false">'150.01'!O62+'150.02'!L56</f>
        <v>0</v>
      </c>
    </row>
    <row r="82" customFormat="false" ht="26.25" hidden="false" customHeight="true" outlineLevel="0" collapsed="false">
      <c r="A82" s="48" t="s">
        <v>119</v>
      </c>
      <c r="B82" s="48"/>
      <c r="C82" s="45" t="s">
        <v>120</v>
      </c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7" t="n">
        <f aca="false">'150.01'!O63+'150.02'!L57</f>
        <v>0</v>
      </c>
    </row>
    <row r="83" customFormat="false" ht="26.25" hidden="false" customHeight="true" outlineLevel="0" collapsed="false">
      <c r="A83" s="48" t="s">
        <v>121</v>
      </c>
      <c r="B83" s="48"/>
      <c r="C83" s="45" t="s">
        <v>122</v>
      </c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5"/>
      <c r="O83" s="47" t="n">
        <f aca="false">'150.01'!O64+'150.02'!L58</f>
        <v>0</v>
      </c>
    </row>
    <row r="84" customFormat="false" ht="29.25" hidden="false" customHeight="true" outlineLevel="0" collapsed="false">
      <c r="A84" s="48" t="s">
        <v>123</v>
      </c>
      <c r="B84" s="48"/>
      <c r="C84" s="46" t="s">
        <v>124</v>
      </c>
      <c r="D84" s="46"/>
      <c r="E84" s="46"/>
      <c r="F84" s="46"/>
      <c r="G84" s="46"/>
      <c r="H84" s="46"/>
      <c r="I84" s="46"/>
      <c r="J84" s="46"/>
      <c r="K84" s="46"/>
      <c r="L84" s="46"/>
      <c r="M84" s="46"/>
      <c r="N84" s="46"/>
      <c r="O84" s="47" t="n">
        <f aca="false">'150.01'!O65+'150.02'!L59</f>
        <v>0</v>
      </c>
    </row>
    <row r="85" customFormat="false" ht="24.75" hidden="false" customHeight="true" outlineLevel="0" collapsed="false">
      <c r="A85" s="48" t="s">
        <v>125</v>
      </c>
      <c r="B85" s="48"/>
      <c r="C85" s="45" t="s">
        <v>126</v>
      </c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47" t="n">
        <f aca="false">'150.01'!O66+'150.02'!L60</f>
        <v>0</v>
      </c>
    </row>
    <row r="86" customFormat="false" ht="29.25" hidden="false" customHeight="true" outlineLevel="0" collapsed="false">
      <c r="A86" s="48" t="s">
        <v>127</v>
      </c>
      <c r="B86" s="48"/>
      <c r="C86" s="46" t="s">
        <v>128</v>
      </c>
      <c r="D86" s="46"/>
      <c r="E86" s="46"/>
      <c r="F86" s="46"/>
      <c r="G86" s="46"/>
      <c r="H86" s="46"/>
      <c r="I86" s="46"/>
      <c r="J86" s="46"/>
      <c r="K86" s="46"/>
      <c r="L86" s="46"/>
      <c r="M86" s="46"/>
      <c r="N86" s="46"/>
      <c r="O86" s="47" t="n">
        <f aca="false">'150.01'!O67</f>
        <v>0</v>
      </c>
    </row>
    <row r="87" customFormat="false" ht="54.75" hidden="false" customHeight="true" outlineLevel="0" collapsed="false">
      <c r="A87" s="48" t="s">
        <v>129</v>
      </c>
      <c r="B87" s="48"/>
      <c r="C87" s="46" t="s">
        <v>130</v>
      </c>
      <c r="D87" s="46"/>
      <c r="E87" s="46"/>
      <c r="F87" s="46"/>
      <c r="G87" s="46"/>
      <c r="H87" s="46"/>
      <c r="I87" s="46"/>
      <c r="J87" s="46"/>
      <c r="K87" s="46"/>
      <c r="L87" s="46"/>
      <c r="M87" s="46"/>
      <c r="N87" s="46"/>
      <c r="O87" s="47" t="n">
        <f aca="false">'150.01'!O68</f>
        <v>0</v>
      </c>
    </row>
    <row r="88" customFormat="false" ht="29.25" hidden="false" customHeight="true" outlineLevel="0" collapsed="false">
      <c r="A88" s="48" t="s">
        <v>131</v>
      </c>
      <c r="B88" s="48"/>
      <c r="C88" s="46" t="s">
        <v>132</v>
      </c>
      <c r="D88" s="46"/>
      <c r="E88" s="46"/>
      <c r="F88" s="46"/>
      <c r="G88" s="46"/>
      <c r="H88" s="46"/>
      <c r="I88" s="46"/>
      <c r="J88" s="46"/>
      <c r="K88" s="46"/>
      <c r="L88" s="46"/>
      <c r="M88" s="46"/>
      <c r="N88" s="46"/>
      <c r="O88" s="47" t="n">
        <f aca="false">'150.01'!O69+'150.02'!L61</f>
        <v>0</v>
      </c>
    </row>
    <row r="89" customFormat="false" ht="30.75" hidden="false" customHeight="true" outlineLevel="0" collapsed="false">
      <c r="A89" s="48" t="s">
        <v>133</v>
      </c>
      <c r="B89" s="48"/>
      <c r="C89" s="46" t="s">
        <v>134</v>
      </c>
      <c r="D89" s="46"/>
      <c r="E89" s="46"/>
      <c r="F89" s="46"/>
      <c r="G89" s="46"/>
      <c r="H89" s="46"/>
      <c r="I89" s="46"/>
      <c r="J89" s="46"/>
      <c r="K89" s="46"/>
      <c r="L89" s="46"/>
      <c r="M89" s="46"/>
      <c r="N89" s="46"/>
      <c r="O89" s="47" t="n">
        <f aca="false">'150.01'!O70</f>
        <v>0</v>
      </c>
    </row>
    <row r="90" customFormat="false" ht="28.5" hidden="false" customHeight="true" outlineLevel="0" collapsed="false">
      <c r="A90" s="48" t="s">
        <v>135</v>
      </c>
      <c r="B90" s="48"/>
      <c r="C90" s="46" t="s">
        <v>136</v>
      </c>
      <c r="D90" s="46"/>
      <c r="E90" s="46"/>
      <c r="F90" s="46"/>
      <c r="G90" s="46"/>
      <c r="H90" s="46"/>
      <c r="I90" s="46"/>
      <c r="J90" s="46"/>
      <c r="K90" s="46"/>
      <c r="L90" s="46"/>
      <c r="M90" s="46"/>
      <c r="N90" s="46"/>
      <c r="O90" s="47" t="n">
        <f aca="false">'150.01'!O72</f>
        <v>0</v>
      </c>
    </row>
    <row r="91" customFormat="false" ht="32.25" hidden="false" customHeight="true" outlineLevel="0" collapsed="false">
      <c r="A91" s="48" t="s">
        <v>137</v>
      </c>
      <c r="B91" s="48"/>
      <c r="C91" s="46" t="s">
        <v>138</v>
      </c>
      <c r="D91" s="46"/>
      <c r="E91" s="46"/>
      <c r="F91" s="46"/>
      <c r="G91" s="46"/>
      <c r="H91" s="46"/>
      <c r="I91" s="46"/>
      <c r="J91" s="46"/>
      <c r="K91" s="46"/>
      <c r="L91" s="46"/>
      <c r="M91" s="46"/>
      <c r="N91" s="46"/>
      <c r="O91" s="47" t="n">
        <f aca="false">'150.01'!O73+'150.02'!L62</f>
        <v>0</v>
      </c>
    </row>
    <row r="92" customFormat="false" ht="25.5" hidden="false" customHeight="true" outlineLevel="0" collapsed="false">
      <c r="A92" s="48" t="s">
        <v>139</v>
      </c>
      <c r="B92" s="48"/>
      <c r="C92" s="45" t="s">
        <v>140</v>
      </c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5"/>
      <c r="O92" s="47" t="n">
        <f aca="false">'150.01'!O74+'150.02'!L63</f>
        <v>0</v>
      </c>
    </row>
    <row r="93" customFormat="false" ht="25.5" hidden="false" customHeight="true" outlineLevel="0" collapsed="false">
      <c r="A93" s="48" t="s">
        <v>141</v>
      </c>
      <c r="B93" s="48"/>
      <c r="C93" s="45" t="s">
        <v>142</v>
      </c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5"/>
      <c r="O93" s="47" t="n">
        <f aca="false">'150.01'!O75+'150.02'!L64</f>
        <v>0</v>
      </c>
    </row>
    <row r="94" customFormat="false" ht="28.5" hidden="false" customHeight="true" outlineLevel="0" collapsed="false">
      <c r="A94" s="48" t="s">
        <v>143</v>
      </c>
      <c r="B94" s="48"/>
      <c r="C94" s="46" t="s">
        <v>144</v>
      </c>
      <c r="D94" s="46"/>
      <c r="E94" s="46"/>
      <c r="F94" s="46"/>
      <c r="G94" s="46"/>
      <c r="H94" s="46"/>
      <c r="I94" s="46"/>
      <c r="J94" s="46"/>
      <c r="K94" s="46"/>
      <c r="L94" s="46"/>
      <c r="M94" s="46"/>
      <c r="N94" s="46"/>
      <c r="O94" s="47" t="n">
        <f aca="false">'150.01'!O76</f>
        <v>0</v>
      </c>
    </row>
    <row r="95" customFormat="false" ht="25.5" hidden="false" customHeight="true" outlineLevel="0" collapsed="false">
      <c r="A95" s="48" t="s">
        <v>145</v>
      </c>
      <c r="B95" s="48"/>
      <c r="C95" s="45" t="s">
        <v>146</v>
      </c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7" t="n">
        <f aca="false">'150.01'!O77+'150.02'!L66</f>
        <v>0</v>
      </c>
    </row>
    <row r="96" customFormat="false" ht="25.5" hidden="false" customHeight="true" outlineLevel="0" collapsed="false">
      <c r="A96" s="48" t="s">
        <v>147</v>
      </c>
      <c r="B96" s="48"/>
      <c r="C96" s="45" t="s">
        <v>148</v>
      </c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47" t="n">
        <f aca="false">'150.01'!O78+'150.02'!L67</f>
        <v>0</v>
      </c>
    </row>
    <row r="97" customFormat="false" ht="6" hidden="false" customHeight="true" outlineLevel="0" collapsed="false">
      <c r="A97" s="58"/>
      <c r="B97" s="58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7"/>
    </row>
    <row r="98" customFormat="false" ht="26.25" hidden="false" customHeight="true" outlineLevel="0" collapsed="false">
      <c r="A98" s="48" t="s">
        <v>149</v>
      </c>
      <c r="B98" s="48"/>
      <c r="C98" s="45" t="s">
        <v>150</v>
      </c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7" t="n">
        <f aca="false">O99</f>
        <v>0</v>
      </c>
    </row>
    <row r="99" customFormat="false" ht="26.25" hidden="false" customHeight="true" outlineLevel="0" collapsed="false">
      <c r="A99" s="58" t="s">
        <v>77</v>
      </c>
      <c r="B99" s="58"/>
      <c r="C99" s="45" t="s">
        <v>151</v>
      </c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7" t="n">
        <f aca="false">'150.01'!O80+'150.02'!L69</f>
        <v>0</v>
      </c>
    </row>
    <row r="100" customFormat="false" ht="30" hidden="false" customHeight="true" outlineLevel="0" collapsed="false">
      <c r="A100" s="58" t="s">
        <v>79</v>
      </c>
      <c r="B100" s="58"/>
      <c r="C100" s="46" t="s">
        <v>152</v>
      </c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47" t="n">
        <f aca="false">'150.02'!L71</f>
        <v>0</v>
      </c>
    </row>
    <row r="101" customFormat="false" ht="31.5" hidden="false" customHeight="true" outlineLevel="0" collapsed="false">
      <c r="A101" s="58" t="s">
        <v>81</v>
      </c>
      <c r="B101" s="58"/>
      <c r="C101" s="46" t="s">
        <v>153</v>
      </c>
      <c r="D101" s="46"/>
      <c r="E101" s="46"/>
      <c r="F101" s="46"/>
      <c r="G101" s="46"/>
      <c r="H101" s="46"/>
      <c r="I101" s="46"/>
      <c r="J101" s="46"/>
      <c r="K101" s="46"/>
      <c r="L101" s="46"/>
      <c r="M101" s="46"/>
      <c r="N101" s="46"/>
      <c r="O101" s="47" t="n">
        <f aca="false">'150.02'!L72</f>
        <v>0</v>
      </c>
    </row>
    <row r="102" customFormat="false" ht="14.25" hidden="false" customHeight="false" outlineLevel="0" collapsed="false">
      <c r="A102" s="62"/>
      <c r="B102" s="62"/>
      <c r="C102" s="62"/>
      <c r="D102" s="62"/>
      <c r="E102" s="62"/>
      <c r="F102" s="62"/>
      <c r="G102" s="62"/>
      <c r="H102" s="62"/>
      <c r="I102" s="62"/>
      <c r="J102" s="62"/>
      <c r="K102" s="62"/>
      <c r="L102" s="62"/>
      <c r="M102" s="62"/>
      <c r="N102" s="62"/>
      <c r="O102" s="62"/>
    </row>
    <row r="103" customFormat="false" ht="13.5" hidden="false" customHeight="false" outlineLevel="0" collapsed="false">
      <c r="A103" s="63"/>
      <c r="B103" s="64" t="s">
        <v>154</v>
      </c>
      <c r="C103" s="64"/>
      <c r="D103" s="64"/>
      <c r="E103" s="64"/>
      <c r="F103" s="64"/>
      <c r="G103" s="64"/>
      <c r="H103" s="64"/>
      <c r="I103" s="64"/>
      <c r="J103" s="64"/>
      <c r="K103" s="64"/>
      <c r="L103" s="65"/>
      <c r="M103" s="65"/>
      <c r="N103" s="65"/>
      <c r="O103" s="66"/>
    </row>
    <row r="104" customFormat="false" ht="14.25" hidden="false" customHeight="false" outlineLevel="0" collapsed="false">
      <c r="A104" s="16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8"/>
      <c r="M104" s="28"/>
      <c r="N104" s="28"/>
      <c r="O104" s="28"/>
    </row>
    <row r="105" customFormat="false" ht="27" hidden="false" customHeight="true" outlineLevel="0" collapsed="false">
      <c r="A105" s="57" t="s">
        <v>155</v>
      </c>
      <c r="B105" s="57"/>
      <c r="C105" s="45" t="s">
        <v>156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67"/>
    </row>
    <row r="106" customFormat="false" ht="24.75" hidden="false" customHeight="true" outlineLevel="0" collapsed="false">
      <c r="A106" s="58" t="s">
        <v>77</v>
      </c>
      <c r="B106" s="58"/>
      <c r="C106" s="45" t="s">
        <v>157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45"/>
      <c r="N106" s="45"/>
      <c r="O106" s="47" t="n">
        <f aca="false">'150.01'!O85+'150.02'!L77</f>
        <v>0</v>
      </c>
    </row>
    <row r="107" customFormat="false" ht="25.5" hidden="false" customHeight="true" outlineLevel="0" collapsed="false">
      <c r="A107" s="68" t="s">
        <v>79</v>
      </c>
      <c r="B107" s="68"/>
      <c r="C107" s="45" t="s">
        <v>158</v>
      </c>
      <c r="D107" s="45"/>
      <c r="E107" s="45"/>
      <c r="F107" s="45"/>
      <c r="G107" s="45"/>
      <c r="H107" s="45"/>
      <c r="I107" s="45"/>
      <c r="J107" s="45"/>
      <c r="K107" s="45"/>
      <c r="L107" s="45"/>
      <c r="M107" s="45"/>
      <c r="N107" s="45"/>
      <c r="O107" s="47" t="n">
        <f aca="false">'150.01'!O86+'150.02'!L78</f>
        <v>0</v>
      </c>
    </row>
    <row r="108" customFormat="false" ht="13.5" hidden="false" customHeight="false" outlineLevel="0" collapsed="false">
      <c r="A108" s="69"/>
      <c r="B108" s="69"/>
      <c r="C108" s="69"/>
      <c r="D108" s="69"/>
      <c r="E108" s="69"/>
      <c r="F108" s="69"/>
      <c r="G108" s="69"/>
      <c r="H108" s="69"/>
      <c r="I108" s="69"/>
      <c r="J108" s="69"/>
      <c r="K108" s="69"/>
      <c r="L108" s="69"/>
      <c r="M108" s="69"/>
      <c r="N108" s="69"/>
      <c r="O108" s="69"/>
    </row>
    <row r="109" customFormat="false" ht="13.5" hidden="false" customHeight="false" outlineLevel="0" collapsed="false">
      <c r="A109" s="16"/>
      <c r="B109" s="33" t="s">
        <v>159</v>
      </c>
      <c r="C109" s="33"/>
      <c r="D109" s="33"/>
      <c r="E109" s="33"/>
      <c r="F109" s="33"/>
      <c r="G109" s="33"/>
      <c r="H109" s="33"/>
      <c r="I109" s="33"/>
      <c r="J109" s="33"/>
      <c r="K109" s="33"/>
      <c r="L109" s="33"/>
      <c r="M109" s="17"/>
      <c r="N109" s="17"/>
      <c r="O109" s="18"/>
    </row>
    <row r="110" customFormat="false" ht="14.25" hidden="false" customHeight="false" outlineLevel="0" collapsed="false">
      <c r="A110" s="34"/>
      <c r="B110" s="70"/>
      <c r="C110" s="70"/>
      <c r="D110" s="70"/>
      <c r="E110" s="70"/>
      <c r="F110" s="70"/>
      <c r="G110" s="70"/>
      <c r="H110" s="70"/>
      <c r="I110" s="70"/>
      <c r="J110" s="70"/>
      <c r="K110" s="70"/>
      <c r="L110" s="28"/>
      <c r="M110" s="28"/>
      <c r="N110" s="28"/>
      <c r="O110" s="28"/>
    </row>
    <row r="111" customFormat="false" ht="27" hidden="false" customHeight="true" outlineLevel="0" collapsed="false">
      <c r="A111" s="57" t="s">
        <v>160</v>
      </c>
      <c r="B111" s="57"/>
      <c r="C111" s="45" t="s">
        <v>157</v>
      </c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7" t="n">
        <f aca="false">'150.01'!O90+'150.02'!L82</f>
        <v>0</v>
      </c>
    </row>
    <row r="112" customFormat="false" ht="24.75" hidden="false" customHeight="true" outlineLevel="0" collapsed="false">
      <c r="A112" s="48" t="s">
        <v>161</v>
      </c>
      <c r="B112" s="48"/>
      <c r="C112" s="45" t="s">
        <v>158</v>
      </c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47" t="n">
        <f aca="false">'150.01'!O91+'150.02'!L83</f>
        <v>0</v>
      </c>
    </row>
    <row r="113" customFormat="false" ht="14.25" hidden="false" customHeight="false" outlineLevel="0" collapsed="false">
      <c r="A113" s="62"/>
      <c r="B113" s="62"/>
      <c r="C113" s="62"/>
      <c r="D113" s="62"/>
      <c r="E113" s="62"/>
      <c r="F113" s="62"/>
      <c r="G113" s="62"/>
      <c r="H113" s="62"/>
      <c r="I113" s="62"/>
      <c r="J113" s="62"/>
      <c r="K113" s="62"/>
      <c r="L113" s="62"/>
      <c r="M113" s="62"/>
      <c r="N113" s="62"/>
      <c r="O113" s="62"/>
    </row>
    <row r="114" customFormat="false" ht="13.5" hidden="false" customHeight="false" outlineLevel="0" collapsed="false">
      <c r="A114" s="12"/>
      <c r="B114" s="13" t="s">
        <v>162</v>
      </c>
      <c r="C114" s="13"/>
      <c r="D114" s="13"/>
      <c r="E114" s="13"/>
      <c r="F114" s="13"/>
      <c r="G114" s="13"/>
      <c r="H114" s="13"/>
      <c r="I114" s="13"/>
      <c r="J114" s="13"/>
      <c r="K114" s="13"/>
      <c r="L114" s="71"/>
      <c r="M114" s="71"/>
      <c r="N114" s="71"/>
      <c r="O114" s="71"/>
    </row>
    <row r="115" customFormat="false" ht="14.25" hidden="false" customHeight="false" outlineLevel="0" collapsed="false">
      <c r="A115" s="52"/>
      <c r="B115" s="72"/>
      <c r="C115" s="72"/>
      <c r="D115" s="72"/>
      <c r="E115" s="72"/>
      <c r="F115" s="72"/>
      <c r="G115" s="72"/>
      <c r="H115" s="72"/>
      <c r="I115" s="72"/>
      <c r="J115" s="72"/>
      <c r="K115" s="72"/>
      <c r="L115" s="73"/>
      <c r="M115" s="73"/>
      <c r="N115" s="73"/>
      <c r="O115" s="73"/>
    </row>
    <row r="116" customFormat="false" ht="33.75" hidden="false" customHeight="true" outlineLevel="0" collapsed="false">
      <c r="A116" s="57" t="s">
        <v>163</v>
      </c>
      <c r="B116" s="57"/>
      <c r="C116" s="46" t="s">
        <v>164</v>
      </c>
      <c r="D116" s="46"/>
      <c r="E116" s="46"/>
      <c r="F116" s="46"/>
      <c r="G116" s="46"/>
      <c r="H116" s="46"/>
      <c r="I116" s="46"/>
      <c r="J116" s="46"/>
      <c r="K116" s="46"/>
      <c r="L116" s="46"/>
      <c r="M116" s="46"/>
      <c r="N116" s="46"/>
      <c r="O116" s="47" t="n">
        <f aca="false">'150.01'!O95+'150.02'!L87</f>
        <v>0</v>
      </c>
    </row>
    <row r="117" customFormat="false" ht="24.75" hidden="false" customHeight="true" outlineLevel="0" collapsed="false">
      <c r="A117" s="48" t="s">
        <v>165</v>
      </c>
      <c r="B117" s="48"/>
      <c r="C117" s="45" t="s">
        <v>166</v>
      </c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7" t="n">
        <f aca="false">'150.01'!O96+'150.02'!L88</f>
        <v>0</v>
      </c>
    </row>
    <row r="118" customFormat="false" ht="24.75" hidden="false" customHeight="true" outlineLevel="0" collapsed="false">
      <c r="A118" s="48" t="s">
        <v>167</v>
      </c>
      <c r="B118" s="48"/>
      <c r="C118" s="46" t="s">
        <v>168</v>
      </c>
      <c r="D118" s="46"/>
      <c r="E118" s="46"/>
      <c r="F118" s="46"/>
      <c r="G118" s="46"/>
      <c r="H118" s="46"/>
      <c r="I118" s="46"/>
      <c r="J118" s="46"/>
      <c r="K118" s="46"/>
      <c r="L118" s="46"/>
      <c r="M118" s="46"/>
      <c r="N118" s="46"/>
      <c r="O118" s="47" t="n">
        <f aca="false">'150.01'!O98+'150.02'!L89</f>
        <v>0</v>
      </c>
    </row>
    <row r="119" customFormat="false" ht="24.75" hidden="false" customHeight="true" outlineLevel="0" collapsed="false">
      <c r="A119" s="58" t="s">
        <v>77</v>
      </c>
      <c r="B119" s="58"/>
      <c r="C119" s="46" t="s">
        <v>169</v>
      </c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47" t="n">
        <f aca="false">'150.01'!O98+'150.02'!L90</f>
        <v>0</v>
      </c>
    </row>
    <row r="120" customFormat="false" ht="29.25" hidden="false" customHeight="true" outlineLevel="0" collapsed="false">
      <c r="A120" s="58" t="s">
        <v>79</v>
      </c>
      <c r="B120" s="58"/>
      <c r="C120" s="46" t="s">
        <v>170</v>
      </c>
      <c r="D120" s="46"/>
      <c r="E120" s="46"/>
      <c r="F120" s="46"/>
      <c r="G120" s="46"/>
      <c r="H120" s="46"/>
      <c r="I120" s="46"/>
      <c r="J120" s="46"/>
      <c r="K120" s="46"/>
      <c r="L120" s="46"/>
      <c r="M120" s="46"/>
      <c r="N120" s="46"/>
      <c r="O120" s="47" t="n">
        <f aca="false">'150.02'!L91</f>
        <v>0</v>
      </c>
    </row>
    <row r="121" customFormat="false" ht="11.25" hidden="false" customHeight="true" outlineLevel="0" collapsed="false">
      <c r="A121" s="48"/>
      <c r="B121" s="48"/>
      <c r="C121" s="46"/>
      <c r="D121" s="46"/>
      <c r="E121" s="46"/>
      <c r="F121" s="46"/>
      <c r="G121" s="46"/>
      <c r="H121" s="46"/>
      <c r="I121" s="46"/>
      <c r="J121" s="46"/>
      <c r="K121" s="46"/>
      <c r="L121" s="46"/>
      <c r="M121" s="46"/>
      <c r="N121" s="46"/>
      <c r="O121" s="47"/>
    </row>
    <row r="122" customFormat="false" ht="27" hidden="false" customHeight="true" outlineLevel="0" collapsed="false">
      <c r="A122" s="48" t="s">
        <v>171</v>
      </c>
      <c r="B122" s="48"/>
      <c r="C122" s="46" t="s">
        <v>172</v>
      </c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47" t="n">
        <f aca="false">'150.01'!O99+'150.02'!L92</f>
        <v>0</v>
      </c>
    </row>
    <row r="123" customFormat="false" ht="27" hidden="false" customHeight="true" outlineLevel="0" collapsed="false">
      <c r="A123" s="48" t="s">
        <v>173</v>
      </c>
      <c r="B123" s="48"/>
      <c r="C123" s="46" t="s">
        <v>174</v>
      </c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47" t="n">
        <f aca="false">'150.01'!O100+'150.02'!L93</f>
        <v>0</v>
      </c>
    </row>
    <row r="124" customFormat="false" ht="27" hidden="false" customHeight="true" outlineLevel="0" collapsed="false">
      <c r="A124" s="58" t="s">
        <v>77</v>
      </c>
      <c r="B124" s="58"/>
      <c r="C124" s="46" t="s">
        <v>175</v>
      </c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47" t="n">
        <f aca="false">'150.01'!O101+'150.02'!L94</f>
        <v>0</v>
      </c>
    </row>
    <row r="125" customFormat="false" ht="44.25" hidden="false" customHeight="true" outlineLevel="0" collapsed="false">
      <c r="A125" s="58" t="s">
        <v>79</v>
      </c>
      <c r="B125" s="58"/>
      <c r="C125" s="46" t="s">
        <v>176</v>
      </c>
      <c r="D125" s="46"/>
      <c r="E125" s="46"/>
      <c r="F125" s="46"/>
      <c r="G125" s="46"/>
      <c r="H125" s="46"/>
      <c r="I125" s="46"/>
      <c r="J125" s="46"/>
      <c r="K125" s="46"/>
      <c r="L125" s="46"/>
      <c r="M125" s="46"/>
      <c r="N125" s="46"/>
      <c r="O125" s="47" t="n">
        <f aca="false">'150.01'!O102+'150.02'!L95</f>
        <v>0</v>
      </c>
    </row>
    <row r="126" customFormat="false" ht="9.75" hidden="false" customHeight="true" outlineLevel="0" collapsed="false">
      <c r="A126" s="48"/>
      <c r="B126" s="48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47"/>
    </row>
    <row r="127" customFormat="false" ht="41.25" hidden="false" customHeight="true" outlineLevel="0" collapsed="false">
      <c r="A127" s="48" t="s">
        <v>177</v>
      </c>
      <c r="B127" s="48"/>
      <c r="C127" s="46" t="s">
        <v>178</v>
      </c>
      <c r="D127" s="46"/>
      <c r="E127" s="46"/>
      <c r="F127" s="46"/>
      <c r="G127" s="46"/>
      <c r="H127" s="46"/>
      <c r="I127" s="46"/>
      <c r="J127" s="46"/>
      <c r="K127" s="46"/>
      <c r="L127" s="46"/>
      <c r="M127" s="46"/>
      <c r="N127" s="46"/>
      <c r="O127" s="47" t="n">
        <f aca="false">'150.01'!O104+'150.02'!L97</f>
        <v>0</v>
      </c>
    </row>
    <row r="128" customFormat="false" ht="32.25" hidden="false" customHeight="true" outlineLevel="0" collapsed="false">
      <c r="A128" s="48" t="s">
        <v>179</v>
      </c>
      <c r="B128" s="48"/>
      <c r="C128" s="46" t="s">
        <v>180</v>
      </c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47" t="n">
        <f aca="false">'150.01'!O105+'150.02'!L98</f>
        <v>0</v>
      </c>
    </row>
    <row r="129" customFormat="false" ht="33" hidden="false" customHeight="true" outlineLevel="0" collapsed="false">
      <c r="A129" s="48" t="s">
        <v>181</v>
      </c>
      <c r="B129" s="48"/>
      <c r="C129" s="46" t="s">
        <v>182</v>
      </c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7" t="n">
        <f aca="false">'150.01'!O106+'150.02'!L99</f>
        <v>0</v>
      </c>
    </row>
    <row r="130" customFormat="false" ht="30" hidden="false" customHeight="true" outlineLevel="0" collapsed="false">
      <c r="A130" s="58" t="s">
        <v>83</v>
      </c>
      <c r="B130" s="58"/>
      <c r="C130" s="46" t="s">
        <v>183</v>
      </c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7" t="n">
        <f aca="false">'150.01'!O107+'150.02'!L100</f>
        <v>0</v>
      </c>
    </row>
    <row r="131" customFormat="false" ht="27" hidden="false" customHeight="true" outlineLevel="0" collapsed="false">
      <c r="A131" s="58" t="s">
        <v>85</v>
      </c>
      <c r="B131" s="58"/>
      <c r="C131" s="46" t="s">
        <v>184</v>
      </c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7" t="n">
        <f aca="false">'150.01'!O108+'150.02'!L101</f>
        <v>0</v>
      </c>
    </row>
    <row r="132" customFormat="false" ht="30.75" hidden="false" customHeight="true" outlineLevel="0" collapsed="false">
      <c r="A132" s="48" t="s">
        <v>185</v>
      </c>
      <c r="B132" s="48"/>
      <c r="C132" s="46" t="s">
        <v>186</v>
      </c>
      <c r="D132" s="46"/>
      <c r="E132" s="46"/>
      <c r="F132" s="46"/>
      <c r="G132" s="46"/>
      <c r="H132" s="46"/>
      <c r="I132" s="46"/>
      <c r="J132" s="46"/>
      <c r="K132" s="46"/>
      <c r="L132" s="46"/>
      <c r="M132" s="46"/>
      <c r="N132" s="46"/>
      <c r="O132" s="47" t="n">
        <f aca="false">'150.01'!O109+'150.02'!L102</f>
        <v>0</v>
      </c>
    </row>
    <row r="133" customFormat="false" ht="24" hidden="false" customHeight="true" outlineLevel="0" collapsed="false">
      <c r="A133" s="48" t="s">
        <v>187</v>
      </c>
      <c r="B133" s="48"/>
      <c r="C133" s="45" t="s">
        <v>188</v>
      </c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47" t="n">
        <f aca="false">'150.01'!O111+'150.02'!L103</f>
        <v>0</v>
      </c>
    </row>
    <row r="134" customFormat="false" ht="20.25" hidden="false" customHeight="true" outlineLevel="0" collapsed="false">
      <c r="A134" s="58" t="s">
        <v>77</v>
      </c>
      <c r="B134" s="58"/>
      <c r="C134" s="46" t="s">
        <v>189</v>
      </c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74"/>
    </row>
    <row r="135" customFormat="false" ht="20.25" hidden="false" customHeight="true" outlineLevel="0" collapsed="false">
      <c r="A135" s="12"/>
      <c r="B135" s="13" t="s">
        <v>190</v>
      </c>
      <c r="C135" s="13"/>
      <c r="D135" s="13"/>
      <c r="E135" s="13"/>
      <c r="F135" s="13"/>
      <c r="G135" s="13"/>
      <c r="H135" s="13"/>
      <c r="I135" s="13"/>
      <c r="J135" s="13"/>
      <c r="K135" s="13"/>
      <c r="L135" s="14"/>
      <c r="M135" s="14"/>
      <c r="N135" s="14"/>
      <c r="O135" s="15"/>
    </row>
    <row r="136" customFormat="false" ht="8.25" hidden="false" customHeight="true" outlineLevel="0" collapsed="false">
      <c r="A136" s="75"/>
      <c r="B136" s="75"/>
      <c r="C136" s="72"/>
      <c r="D136" s="72"/>
      <c r="E136" s="72"/>
      <c r="F136" s="72"/>
      <c r="G136" s="72"/>
      <c r="H136" s="72"/>
      <c r="I136" s="72"/>
      <c r="J136" s="72"/>
      <c r="K136" s="72"/>
      <c r="L136" s="73"/>
      <c r="M136" s="73"/>
      <c r="N136" s="73"/>
      <c r="O136" s="73"/>
    </row>
    <row r="137" customFormat="false" ht="24.75" hidden="false" customHeight="true" outlineLevel="0" collapsed="false">
      <c r="A137" s="48" t="s">
        <v>191</v>
      </c>
      <c r="B137" s="48"/>
      <c r="C137" s="46" t="s">
        <v>192</v>
      </c>
      <c r="D137" s="46"/>
      <c r="E137" s="46"/>
      <c r="F137" s="46"/>
      <c r="G137" s="46"/>
      <c r="H137" s="46"/>
      <c r="I137" s="46"/>
      <c r="J137" s="46"/>
      <c r="K137" s="46"/>
      <c r="L137" s="46"/>
      <c r="M137" s="46"/>
      <c r="N137" s="46"/>
      <c r="O137" s="47" t="n">
        <f aca="false">'150.01'!O113+'150.02'!L105</f>
        <v>0</v>
      </c>
    </row>
    <row r="138" customFormat="false" ht="21" hidden="false" customHeight="true" outlineLevel="0" collapsed="false">
      <c r="A138" s="48" t="s">
        <v>193</v>
      </c>
      <c r="B138" s="48"/>
      <c r="C138" s="46" t="s">
        <v>194</v>
      </c>
      <c r="D138" s="46"/>
      <c r="E138" s="46"/>
      <c r="F138" s="46"/>
      <c r="G138" s="46"/>
      <c r="H138" s="46"/>
      <c r="I138" s="46"/>
      <c r="J138" s="46"/>
      <c r="K138" s="46"/>
      <c r="L138" s="46"/>
      <c r="M138" s="46"/>
      <c r="N138" s="46"/>
      <c r="O138" s="47" t="n">
        <f aca="false">'150.01'!O114+'150.02'!L106</f>
        <v>0</v>
      </c>
    </row>
    <row r="139" customFormat="false" ht="25.5" hidden="false" customHeight="true" outlineLevel="0" collapsed="false">
      <c r="A139" s="48" t="s">
        <v>195</v>
      </c>
      <c r="B139" s="48"/>
      <c r="C139" s="45" t="s">
        <v>196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45"/>
      <c r="N139" s="45"/>
      <c r="O139" s="76" t="n">
        <v>0.2</v>
      </c>
    </row>
    <row r="140" customFormat="false" ht="32.25" hidden="false" customHeight="true" outlineLevel="0" collapsed="false">
      <c r="A140" s="48" t="s">
        <v>197</v>
      </c>
      <c r="B140" s="48"/>
      <c r="C140" s="45" t="s">
        <v>198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45"/>
      <c r="N140" s="45"/>
      <c r="O140" s="47" t="n">
        <f aca="false">'150.01'!O118+'150.02'!L110</f>
        <v>0</v>
      </c>
    </row>
    <row r="141" customFormat="false" ht="37.95" hidden="false" customHeight="true" outlineLevel="0" collapsed="false">
      <c r="A141" s="48" t="s">
        <v>199</v>
      </c>
      <c r="B141" s="48"/>
      <c r="C141" s="46" t="s">
        <v>200</v>
      </c>
      <c r="D141" s="46"/>
      <c r="E141" s="46"/>
      <c r="F141" s="46"/>
      <c r="G141" s="46"/>
      <c r="H141" s="46"/>
      <c r="I141" s="46"/>
      <c r="J141" s="46"/>
      <c r="K141" s="46"/>
      <c r="L141" s="46"/>
      <c r="M141" s="46"/>
      <c r="N141" s="46"/>
      <c r="O141" s="47" t="n">
        <f aca="false">'150.01'!O119+'150.02'!L111</f>
        <v>0</v>
      </c>
    </row>
    <row r="142" customFormat="false" ht="21" hidden="false" customHeight="true" outlineLevel="0" collapsed="false">
      <c r="A142" s="77" t="s">
        <v>77</v>
      </c>
      <c r="B142" s="77"/>
      <c r="C142" s="45" t="s">
        <v>201</v>
      </c>
      <c r="D142" s="45"/>
      <c r="E142" s="45"/>
      <c r="F142" s="45"/>
      <c r="G142" s="45"/>
      <c r="H142" s="45"/>
      <c r="I142" s="45"/>
      <c r="J142" s="45"/>
      <c r="K142" s="45"/>
      <c r="L142" s="45"/>
      <c r="M142" s="45"/>
      <c r="N142" s="45"/>
      <c r="O142" s="47" t="n">
        <f aca="false">'150.01'!O120+'150.02'!L112</f>
        <v>0</v>
      </c>
    </row>
    <row r="143" customFormat="false" ht="26.25" hidden="false" customHeight="true" outlineLevel="0" collapsed="false">
      <c r="A143" s="77" t="s">
        <v>79</v>
      </c>
      <c r="B143" s="77"/>
      <c r="C143" s="45" t="s">
        <v>202</v>
      </c>
      <c r="D143" s="45"/>
      <c r="E143" s="45"/>
      <c r="F143" s="45"/>
      <c r="G143" s="45"/>
      <c r="H143" s="45"/>
      <c r="I143" s="45"/>
      <c r="J143" s="45"/>
      <c r="K143" s="45"/>
      <c r="L143" s="45"/>
      <c r="M143" s="45"/>
      <c r="N143" s="45"/>
      <c r="O143" s="47" t="n">
        <f aca="false">'150.01'!O121+'150.02'!L113</f>
        <v>0</v>
      </c>
    </row>
    <row r="144" customFormat="false" ht="26.25" hidden="false" customHeight="true" outlineLevel="0" collapsed="false">
      <c r="A144" s="77" t="s">
        <v>81</v>
      </c>
      <c r="B144" s="77"/>
      <c r="C144" s="46" t="s">
        <v>203</v>
      </c>
      <c r="D144" s="46"/>
      <c r="E144" s="46"/>
      <c r="F144" s="46"/>
      <c r="G144" s="46"/>
      <c r="H144" s="46"/>
      <c r="I144" s="46"/>
      <c r="J144" s="46"/>
      <c r="K144" s="46"/>
      <c r="L144" s="46"/>
      <c r="M144" s="46"/>
      <c r="N144" s="46"/>
      <c r="O144" s="47" t="n">
        <f aca="false">'150.01'!O120+'150.02'!L114</f>
        <v>0</v>
      </c>
    </row>
    <row r="145" customFormat="false" ht="5.25" hidden="false" customHeight="true" outlineLevel="0" collapsed="false">
      <c r="A145" s="48"/>
      <c r="B145" s="48"/>
      <c r="C145" s="46"/>
      <c r="D145" s="46"/>
      <c r="E145" s="46"/>
      <c r="F145" s="46"/>
      <c r="G145" s="46"/>
      <c r="H145" s="46"/>
      <c r="I145" s="46"/>
      <c r="J145" s="46"/>
      <c r="K145" s="46"/>
      <c r="L145" s="46"/>
      <c r="M145" s="46"/>
      <c r="N145" s="46"/>
      <c r="O145" s="47"/>
    </row>
    <row r="146" customFormat="false" ht="46.5" hidden="false" customHeight="true" outlineLevel="0" collapsed="false">
      <c r="A146" s="77" t="s">
        <v>99</v>
      </c>
      <c r="B146" s="77"/>
      <c r="C146" s="46" t="s">
        <v>204</v>
      </c>
      <c r="D146" s="46"/>
      <c r="E146" s="46"/>
      <c r="F146" s="46"/>
      <c r="G146" s="46"/>
      <c r="H146" s="46"/>
      <c r="I146" s="46"/>
      <c r="J146" s="46"/>
      <c r="K146" s="46"/>
      <c r="L146" s="46"/>
      <c r="M146" s="46"/>
      <c r="N146" s="46"/>
      <c r="O146" s="47" t="n">
        <f aca="false">'150.01'!O123+'150.02'!L115</f>
        <v>0</v>
      </c>
    </row>
    <row r="147" customFormat="false" ht="25.5" hidden="false" customHeight="true" outlineLevel="0" collapsed="false">
      <c r="A147" s="77" t="s">
        <v>101</v>
      </c>
      <c r="B147" s="77"/>
      <c r="C147" s="46" t="s">
        <v>205</v>
      </c>
      <c r="D147" s="46"/>
      <c r="E147" s="46"/>
      <c r="F147" s="46"/>
      <c r="G147" s="46"/>
      <c r="H147" s="46"/>
      <c r="I147" s="46"/>
      <c r="J147" s="46"/>
      <c r="K147" s="46"/>
      <c r="L147" s="46"/>
      <c r="M147" s="46"/>
      <c r="N147" s="46"/>
      <c r="O147" s="47" t="n">
        <f aca="false">'150.01'!O124+'150.02'!L116</f>
        <v>0</v>
      </c>
    </row>
    <row r="148" customFormat="false" ht="30" hidden="false" customHeight="true" outlineLevel="0" collapsed="false">
      <c r="A148" s="77" t="s">
        <v>103</v>
      </c>
      <c r="B148" s="77"/>
      <c r="C148" s="46" t="s">
        <v>206</v>
      </c>
      <c r="D148" s="46"/>
      <c r="E148" s="46"/>
      <c r="F148" s="46"/>
      <c r="G148" s="46"/>
      <c r="H148" s="46"/>
      <c r="I148" s="46"/>
      <c r="J148" s="46"/>
      <c r="K148" s="46"/>
      <c r="L148" s="46"/>
      <c r="M148" s="46"/>
      <c r="N148" s="46"/>
      <c r="O148" s="47" t="n">
        <f aca="false">'150.01'!O125+'150.02'!L117</f>
        <v>0</v>
      </c>
    </row>
    <row r="149" customFormat="false" ht="4.5" hidden="false" customHeight="true" outlineLevel="0" collapsed="false">
      <c r="A149" s="77"/>
      <c r="B149" s="77"/>
      <c r="C149" s="46"/>
      <c r="D149" s="46"/>
      <c r="E149" s="46"/>
      <c r="F149" s="46"/>
      <c r="G149" s="46"/>
      <c r="H149" s="46"/>
      <c r="I149" s="46"/>
      <c r="J149" s="46"/>
      <c r="K149" s="46"/>
      <c r="L149" s="46"/>
      <c r="M149" s="46"/>
      <c r="N149" s="46"/>
      <c r="O149" s="47"/>
    </row>
    <row r="150" customFormat="false" ht="13.5" hidden="false" customHeight="false" outlineLevel="0" collapsed="false">
      <c r="A150" s="48" t="s">
        <v>207</v>
      </c>
      <c r="B150" s="48"/>
      <c r="C150" s="45" t="s">
        <v>208</v>
      </c>
      <c r="D150" s="45"/>
      <c r="E150" s="45"/>
      <c r="F150" s="45"/>
      <c r="G150" s="45"/>
      <c r="H150" s="45"/>
      <c r="I150" s="45"/>
      <c r="J150" s="45"/>
      <c r="K150" s="45"/>
      <c r="L150" s="45"/>
      <c r="M150" s="45"/>
      <c r="N150" s="45"/>
      <c r="O150" s="47" t="n">
        <f aca="false">O141-O151</f>
        <v>0</v>
      </c>
    </row>
    <row r="151" customFormat="false" ht="23.25" hidden="false" customHeight="true" outlineLevel="0" collapsed="false">
      <c r="A151" s="77" t="s">
        <v>77</v>
      </c>
      <c r="B151" s="77"/>
      <c r="C151" s="46" t="s">
        <v>209</v>
      </c>
      <c r="D151" s="46"/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7" t="n">
        <f aca="false">'150.02'!O126+'150.02'!L120</f>
        <v>0</v>
      </c>
    </row>
    <row r="152" customFormat="false" ht="30" hidden="false" customHeight="true" outlineLevel="0" collapsed="false">
      <c r="A152" s="48" t="s">
        <v>210</v>
      </c>
      <c r="B152" s="48"/>
      <c r="C152" s="46" t="s">
        <v>211</v>
      </c>
      <c r="D152" s="46"/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7" t="n">
        <f aca="false">'150.01'!O129+'150.02'!L121</f>
        <v>0</v>
      </c>
    </row>
    <row r="153" customFormat="false" ht="30" hidden="false" customHeight="true" outlineLevel="0" collapsed="false">
      <c r="A153" s="48" t="s">
        <v>212</v>
      </c>
      <c r="B153" s="48"/>
      <c r="C153" s="46" t="s">
        <v>213</v>
      </c>
      <c r="D153" s="46"/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7" t="n">
        <f aca="false">'150.01'!O130+'150.02'!L122</f>
        <v>0</v>
      </c>
    </row>
    <row r="154" customFormat="false" ht="31.5" hidden="false" customHeight="true" outlineLevel="0" collapsed="false">
      <c r="A154" s="48" t="s">
        <v>214</v>
      </c>
      <c r="B154" s="48"/>
      <c r="C154" s="46" t="s">
        <v>215</v>
      </c>
      <c r="D154" s="46"/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7" t="n">
        <f aca="false">'150.01'!O131+'150.02'!L123</f>
        <v>0</v>
      </c>
    </row>
    <row r="155" customFormat="false" ht="21.75" hidden="false" customHeight="true" outlineLevel="0" collapsed="false">
      <c r="A155" s="48" t="s">
        <v>216</v>
      </c>
      <c r="B155" s="48"/>
      <c r="C155" s="45" t="s">
        <v>217</v>
      </c>
      <c r="D155" s="45"/>
      <c r="E155" s="45"/>
      <c r="F155" s="45"/>
      <c r="G155" s="45"/>
      <c r="H155" s="45"/>
      <c r="I155" s="45"/>
      <c r="J155" s="45"/>
      <c r="K155" s="45"/>
      <c r="L155" s="45"/>
      <c r="M155" s="45"/>
      <c r="N155" s="45"/>
      <c r="O155" s="47" t="n">
        <f aca="false">'150.01'!O132+'150.02'!L124</f>
        <v>0</v>
      </c>
    </row>
    <row r="156" customFormat="false" ht="13.5" hidden="false" customHeight="false" outlineLevel="0" collapsed="false">
      <c r="A156" s="48" t="s">
        <v>218</v>
      </c>
      <c r="B156" s="48"/>
      <c r="C156" s="45" t="s">
        <v>219</v>
      </c>
      <c r="D156" s="45"/>
      <c r="E156" s="45"/>
      <c r="F156" s="45"/>
      <c r="G156" s="45"/>
      <c r="H156" s="45"/>
      <c r="I156" s="45"/>
      <c r="J156" s="45"/>
      <c r="K156" s="45"/>
      <c r="L156" s="45"/>
      <c r="M156" s="45"/>
      <c r="N156" s="45"/>
      <c r="O156" s="47"/>
    </row>
    <row r="157" customFormat="false" ht="21.75" hidden="false" customHeight="true" outlineLevel="0" collapsed="false">
      <c r="A157" s="77" t="s">
        <v>77</v>
      </c>
      <c r="B157" s="77"/>
      <c r="C157" s="46" t="s">
        <v>220</v>
      </c>
      <c r="D157" s="46"/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7" t="n">
        <f aca="false">'150.01'!O134+'150.02'!L126</f>
        <v>0</v>
      </c>
    </row>
    <row r="158" customFormat="false" ht="13.5" hidden="false" customHeight="false" outlineLevel="0" collapsed="false">
      <c r="A158" s="77" t="s">
        <v>79</v>
      </c>
      <c r="B158" s="77"/>
      <c r="C158" s="78" t="s">
        <v>221</v>
      </c>
      <c r="D158" s="24"/>
      <c r="E158" s="79" t="s">
        <v>222</v>
      </c>
      <c r="F158" s="79"/>
      <c r="G158" s="79"/>
      <c r="H158" s="79"/>
      <c r="I158" s="79"/>
      <c r="J158" s="79"/>
      <c r="K158" s="79"/>
      <c r="L158" s="79"/>
      <c r="M158" s="79"/>
      <c r="N158" s="79"/>
      <c r="O158" s="80" t="n">
        <f aca="false">'150.01'!O135+'150.02'!L127</f>
        <v>0</v>
      </c>
    </row>
    <row r="159" customFormat="false" ht="13.5" hidden="false" customHeight="true" outlineLevel="0" collapsed="false">
      <c r="A159" s="77" t="s">
        <v>81</v>
      </c>
      <c r="B159" s="77"/>
      <c r="C159" s="46" t="s">
        <v>223</v>
      </c>
      <c r="D159" s="46"/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7"/>
    </row>
    <row r="160" customFormat="false" ht="13.5" hidden="false" customHeight="true" outlineLevel="0" collapsed="false">
      <c r="A160" s="77" t="s">
        <v>99</v>
      </c>
      <c r="B160" s="77"/>
      <c r="C160" s="46" t="s">
        <v>224</v>
      </c>
      <c r="D160" s="46"/>
      <c r="E160" s="46"/>
      <c r="F160" s="46"/>
      <c r="G160" s="46"/>
      <c r="H160" s="46"/>
      <c r="I160" s="81"/>
      <c r="J160" s="81"/>
      <c r="K160" s="81"/>
      <c r="L160" s="81"/>
      <c r="M160" s="81"/>
      <c r="N160" s="81"/>
      <c r="O160" s="81"/>
    </row>
    <row r="161" customFormat="false" ht="13.5" hidden="false" customHeight="false" outlineLevel="0" collapsed="false">
      <c r="A161" s="82"/>
      <c r="B161" s="82"/>
      <c r="C161" s="82"/>
      <c r="D161" s="82"/>
      <c r="E161" s="82"/>
      <c r="F161" s="82"/>
      <c r="G161" s="82"/>
      <c r="H161" s="82"/>
      <c r="I161" s="82"/>
      <c r="J161" s="82"/>
      <c r="K161" s="82"/>
      <c r="L161" s="82"/>
      <c r="M161" s="82"/>
      <c r="N161" s="82"/>
      <c r="O161" s="82"/>
    </row>
    <row r="162" customFormat="false" ht="29.25" hidden="false" customHeight="true" outlineLevel="0" collapsed="false">
      <c r="A162" s="48" t="s">
        <v>225</v>
      </c>
      <c r="B162" s="48"/>
      <c r="C162" s="46" t="s">
        <v>226</v>
      </c>
      <c r="D162" s="46"/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7" t="n">
        <f aca="false">'150.01'!O139+'150.02'!L131</f>
        <v>0</v>
      </c>
    </row>
    <row r="163" customFormat="false" ht="13.5" hidden="false" customHeight="false" outlineLevel="0" collapsed="false">
      <c r="A163" s="82"/>
      <c r="B163" s="82"/>
      <c r="C163" s="82"/>
      <c r="D163" s="82"/>
      <c r="E163" s="82"/>
      <c r="F163" s="82"/>
      <c r="G163" s="82"/>
      <c r="H163" s="82"/>
      <c r="I163" s="82"/>
      <c r="J163" s="82"/>
      <c r="K163" s="82"/>
      <c r="L163" s="82"/>
      <c r="M163" s="82"/>
      <c r="N163" s="82"/>
      <c r="O163" s="82"/>
    </row>
    <row r="164" customFormat="false" ht="13.5" hidden="false" customHeight="false" outlineLevel="0" collapsed="false">
      <c r="A164" s="48" t="s">
        <v>227</v>
      </c>
      <c r="B164" s="48"/>
      <c r="C164" s="45" t="s">
        <v>228</v>
      </c>
      <c r="D164" s="45"/>
      <c r="E164" s="45"/>
      <c r="F164" s="45"/>
      <c r="G164" s="45"/>
      <c r="H164" s="45"/>
      <c r="I164" s="45"/>
      <c r="J164" s="45"/>
      <c r="K164" s="45"/>
      <c r="L164" s="45"/>
      <c r="M164" s="45"/>
      <c r="N164" s="45"/>
      <c r="O164" s="47" t="n">
        <f aca="false">'150.12'!I59:O59</f>
        <v>0</v>
      </c>
    </row>
    <row r="166" customFormat="false" ht="13.5" hidden="false" customHeight="false" outlineLevel="0" collapsed="false">
      <c r="A166" s="83"/>
      <c r="B166" s="84" t="s">
        <v>229</v>
      </c>
      <c r="C166" s="84"/>
      <c r="D166" s="84"/>
      <c r="E166" s="84"/>
      <c r="F166" s="84"/>
      <c r="G166" s="84"/>
      <c r="H166" s="84"/>
      <c r="I166" s="84"/>
      <c r="J166" s="84"/>
      <c r="K166" s="84"/>
      <c r="L166" s="85"/>
      <c r="M166" s="85"/>
      <c r="N166" s="85"/>
      <c r="O166" s="86"/>
    </row>
    <row r="167" customFormat="false" ht="13.5" hidden="false" customHeight="false" outlineLevel="0" collapsed="false">
      <c r="A167" s="87"/>
      <c r="B167" s="87"/>
      <c r="C167" s="88"/>
      <c r="D167" s="88"/>
      <c r="E167" s="88"/>
      <c r="F167" s="88"/>
      <c r="G167" s="88"/>
      <c r="H167" s="88"/>
      <c r="I167" s="88"/>
      <c r="J167" s="88"/>
      <c r="K167" s="88"/>
      <c r="L167" s="89"/>
      <c r="M167" s="89"/>
      <c r="N167" s="89"/>
      <c r="O167" s="89"/>
    </row>
    <row r="168" customFormat="false" ht="13.5" hidden="false" customHeight="false" outlineLevel="0" collapsed="false">
      <c r="A168" s="90"/>
      <c r="B168" s="90"/>
      <c r="C168" s="90"/>
      <c r="D168" s="90"/>
      <c r="E168" s="90"/>
      <c r="F168" s="90"/>
      <c r="G168" s="90"/>
      <c r="H168" s="90"/>
      <c r="I168" s="90"/>
      <c r="J168" s="90"/>
      <c r="K168" s="90"/>
      <c r="L168" s="90"/>
      <c r="M168" s="90"/>
      <c r="N168" s="90"/>
      <c r="O168" s="90"/>
    </row>
    <row r="169" customFormat="false" ht="13.5" hidden="false" customHeight="true" outlineLevel="0" collapsed="false">
      <c r="A169" s="91" t="s">
        <v>230</v>
      </c>
      <c r="B169" s="91"/>
      <c r="C169" s="91"/>
      <c r="D169" s="91"/>
      <c r="E169" s="91"/>
      <c r="F169" s="91"/>
      <c r="G169" s="91"/>
      <c r="H169" s="91"/>
      <c r="I169" s="91"/>
      <c r="J169" s="91"/>
      <c r="K169" s="91"/>
      <c r="L169" s="91"/>
      <c r="M169" s="91"/>
      <c r="N169" s="91"/>
      <c r="O169" s="91"/>
    </row>
    <row r="170" customFormat="false" ht="13.5" hidden="false" customHeight="false" outlineLevel="0" collapsed="false">
      <c r="A170" s="92"/>
      <c r="B170" s="90"/>
      <c r="C170" s="90"/>
      <c r="D170" s="90"/>
      <c r="E170" s="90"/>
      <c r="F170" s="90"/>
      <c r="G170" s="90"/>
      <c r="H170" s="90"/>
      <c r="I170" s="90"/>
      <c r="J170" s="93"/>
      <c r="K170" s="93"/>
      <c r="L170" s="93"/>
      <c r="M170" s="93"/>
      <c r="N170" s="93"/>
      <c r="O170" s="93"/>
    </row>
    <row r="171" customFormat="false" ht="13.5" hidden="false" customHeight="false" outlineLevel="0" collapsed="false">
      <c r="A171" s="94" t="s">
        <v>231</v>
      </c>
      <c r="B171" s="95"/>
      <c r="C171" s="95"/>
      <c r="D171" s="95"/>
      <c r="E171" s="95"/>
      <c r="F171" s="95"/>
      <c r="G171" s="96"/>
      <c r="H171" s="96"/>
      <c r="I171" s="97"/>
      <c r="J171" s="93"/>
      <c r="K171" s="93"/>
      <c r="L171" s="93"/>
      <c r="M171" s="93"/>
      <c r="N171" s="93"/>
      <c r="O171" s="93"/>
    </row>
    <row r="172" customFormat="false" ht="13.5" hidden="false" customHeight="false" outlineLevel="0" collapsed="false">
      <c r="A172" s="98"/>
      <c r="B172" s="98"/>
      <c r="C172" s="98"/>
      <c r="D172" s="98"/>
      <c r="E172" s="98"/>
      <c r="F172" s="98"/>
      <c r="G172" s="98"/>
      <c r="H172" s="99"/>
      <c r="I172" s="100"/>
      <c r="J172" s="93"/>
      <c r="K172" s="93"/>
      <c r="L172" s="93"/>
      <c r="M172" s="93"/>
      <c r="N172" s="93"/>
      <c r="O172" s="93"/>
    </row>
    <row r="173" customFormat="false" ht="13.5" hidden="false" customHeight="true" outlineLevel="0" collapsed="false">
      <c r="A173" s="101" t="s">
        <v>232</v>
      </c>
      <c r="B173" s="101"/>
      <c r="C173" s="101"/>
      <c r="D173" s="101"/>
      <c r="E173" s="101"/>
      <c r="F173" s="101"/>
      <c r="G173" s="101"/>
      <c r="H173" s="102" t="s">
        <v>233</v>
      </c>
      <c r="I173" s="97"/>
      <c r="J173" s="93"/>
      <c r="K173" s="93"/>
      <c r="L173" s="93"/>
      <c r="M173" s="103"/>
      <c r="N173" s="103"/>
      <c r="O173" s="93"/>
    </row>
    <row r="174" customFormat="false" ht="13.5" hidden="false" customHeight="true" outlineLevel="0" collapsed="false">
      <c r="A174" s="104"/>
      <c r="B174" s="104"/>
      <c r="C174" s="104"/>
      <c r="D174" s="104"/>
      <c r="E174" s="104"/>
      <c r="F174" s="104"/>
      <c r="G174" s="104"/>
      <c r="H174" s="104"/>
      <c r="I174" s="104"/>
      <c r="J174" s="104"/>
      <c r="K174" s="105" t="s">
        <v>234</v>
      </c>
      <c r="L174" s="105"/>
      <c r="M174" s="105"/>
      <c r="N174" s="103"/>
      <c r="O174" s="103"/>
    </row>
    <row r="175" customFormat="false" ht="13.5" hidden="false" customHeight="true" outlineLevel="0" collapsed="false">
      <c r="A175" s="106" t="s">
        <v>235</v>
      </c>
      <c r="B175" s="106"/>
      <c r="C175" s="107"/>
      <c r="D175" s="107"/>
      <c r="E175" s="108"/>
      <c r="F175" s="108"/>
      <c r="G175" s="108"/>
      <c r="H175" s="100"/>
      <c r="I175" s="109"/>
      <c r="J175" s="104"/>
      <c r="K175" s="105"/>
      <c r="L175" s="105"/>
      <c r="M175" s="105"/>
      <c r="N175" s="103"/>
      <c r="O175" s="103"/>
    </row>
    <row r="176" customFormat="false" ht="13.5" hidden="false" customHeight="false" outlineLevel="0" collapsed="false">
      <c r="A176" s="106"/>
      <c r="B176" s="106"/>
      <c r="C176" s="107"/>
      <c r="D176" s="107"/>
      <c r="E176" s="108"/>
      <c r="F176" s="108"/>
      <c r="G176" s="108"/>
      <c r="H176" s="100"/>
      <c r="I176" s="109"/>
      <c r="J176" s="93"/>
      <c r="K176" s="105"/>
      <c r="L176" s="105"/>
      <c r="M176" s="105"/>
      <c r="N176" s="103"/>
      <c r="O176" s="93"/>
    </row>
    <row r="177" customFormat="false" ht="13.5" hidden="false" customHeight="false" outlineLevel="0" collapsed="false">
      <c r="A177" s="110" t="s">
        <v>236</v>
      </c>
      <c r="B177" s="104"/>
      <c r="C177" s="110"/>
      <c r="D177" s="104"/>
      <c r="E177" s="104"/>
      <c r="F177" s="104"/>
      <c r="G177" s="104"/>
      <c r="H177" s="104"/>
      <c r="I177" s="104"/>
      <c r="J177" s="93"/>
      <c r="K177" s="105"/>
      <c r="L177" s="105"/>
      <c r="M177" s="105"/>
      <c r="N177" s="103"/>
      <c r="O177" s="93"/>
    </row>
    <row r="178" customFormat="false" ht="13.5" hidden="false" customHeight="false" outlineLevel="0" collapsed="false">
      <c r="A178" s="104"/>
      <c r="B178" s="104"/>
      <c r="C178" s="104"/>
      <c r="D178" s="104"/>
      <c r="E178" s="104"/>
      <c r="F178" s="104"/>
      <c r="G178" s="104"/>
      <c r="H178" s="104"/>
      <c r="I178" s="104"/>
      <c r="J178" s="93"/>
      <c r="K178" s="105"/>
      <c r="L178" s="105"/>
      <c r="M178" s="105"/>
      <c r="N178" s="103"/>
      <c r="O178" s="93"/>
    </row>
    <row r="179" customFormat="false" ht="13.5" hidden="false" customHeight="true" outlineLevel="0" collapsed="false">
      <c r="A179" s="111" t="s">
        <v>237</v>
      </c>
      <c r="B179" s="111"/>
      <c r="C179" s="111"/>
      <c r="D179" s="112"/>
      <c r="E179" s="111" t="s">
        <v>238</v>
      </c>
      <c r="F179" s="111"/>
      <c r="G179" s="111"/>
      <c r="H179" s="112"/>
      <c r="I179" s="104"/>
      <c r="J179" s="93"/>
      <c r="K179" s="105"/>
      <c r="L179" s="105"/>
      <c r="M179" s="105"/>
      <c r="N179" s="93"/>
      <c r="O179" s="93"/>
    </row>
    <row r="180" customFormat="false" ht="24.75" hidden="false" customHeight="true" outlineLevel="0" collapsed="false">
      <c r="A180" s="111"/>
      <c r="B180" s="111"/>
      <c r="C180" s="111"/>
      <c r="D180" s="112"/>
      <c r="E180" s="111"/>
      <c r="F180" s="111"/>
      <c r="G180" s="111"/>
      <c r="H180" s="112"/>
      <c r="I180" s="104"/>
      <c r="J180" s="93"/>
      <c r="K180" s="93"/>
      <c r="L180" s="93"/>
      <c r="M180" s="93"/>
      <c r="N180" s="93"/>
      <c r="O180" s="93"/>
    </row>
    <row r="181" customFormat="false" ht="13.5" hidden="false" customHeight="false" outlineLevel="0" collapsed="false">
      <c r="A181" s="104"/>
      <c r="B181" s="104"/>
      <c r="C181" s="104"/>
      <c r="D181" s="104"/>
      <c r="E181" s="104"/>
      <c r="F181" s="104"/>
      <c r="G181" s="104"/>
      <c r="H181" s="104"/>
      <c r="I181" s="104"/>
      <c r="J181" s="104"/>
      <c r="K181" s="104"/>
      <c r="L181" s="104"/>
      <c r="M181" s="104"/>
      <c r="N181" s="104"/>
      <c r="O181" s="104"/>
    </row>
    <row r="182" customFormat="false" ht="13.5" hidden="false" customHeight="false" outlineLevel="0" collapsed="false">
      <c r="A182" s="113"/>
      <c r="B182" s="113"/>
      <c r="C182" s="113"/>
      <c r="D182" s="113"/>
      <c r="E182" s="113"/>
      <c r="F182" s="113"/>
      <c r="G182" s="113"/>
      <c r="H182" s="113"/>
      <c r="I182" s="113"/>
      <c r="J182" s="104"/>
      <c r="K182" s="104"/>
      <c r="L182" s="104"/>
      <c r="M182" s="104"/>
      <c r="N182" s="104"/>
      <c r="O182" s="104"/>
    </row>
    <row r="183" customFormat="false" ht="13.5" hidden="false" customHeight="false" outlineLevel="0" collapsed="false">
      <c r="A183" s="104"/>
      <c r="B183" s="104"/>
      <c r="C183" s="104"/>
      <c r="D183" s="104"/>
      <c r="E183" s="104"/>
      <c r="F183" s="104"/>
      <c r="G183" s="104"/>
      <c r="H183" s="104"/>
      <c r="I183" s="104"/>
      <c r="J183" s="104"/>
      <c r="K183" s="104"/>
      <c r="L183" s="104"/>
      <c r="M183" s="104"/>
      <c r="N183" s="104"/>
      <c r="O183" s="104"/>
    </row>
    <row r="184" customFormat="false" ht="13.5" hidden="false" customHeight="true" outlineLevel="0" collapsed="false">
      <c r="A184" s="114" t="s">
        <v>231</v>
      </c>
      <c r="B184" s="114"/>
      <c r="C184" s="114"/>
      <c r="D184" s="114"/>
      <c r="E184" s="114"/>
      <c r="F184" s="114"/>
      <c r="G184" s="114"/>
      <c r="H184" s="115"/>
      <c r="I184" s="106" t="s">
        <v>239</v>
      </c>
      <c r="J184" s="106"/>
      <c r="K184" s="106"/>
      <c r="L184" s="106"/>
      <c r="M184" s="106"/>
      <c r="N184" s="116"/>
      <c r="O184" s="116"/>
    </row>
    <row r="185" customFormat="false" ht="13.5" hidden="false" customHeight="false" outlineLevel="0" collapsed="false">
      <c r="A185" s="112"/>
      <c r="B185" s="112"/>
      <c r="C185" s="112"/>
      <c r="D185" s="112"/>
      <c r="E185" s="112"/>
      <c r="F185" s="112"/>
      <c r="G185" s="112"/>
      <c r="H185" s="100"/>
      <c r="I185" s="110"/>
      <c r="J185" s="100"/>
      <c r="K185" s="117"/>
      <c r="L185" s="118" t="s">
        <v>236</v>
      </c>
      <c r="M185" s="117"/>
      <c r="N185" s="110"/>
      <c r="O185" s="117"/>
    </row>
    <row r="186" customFormat="false" ht="22.85" hidden="false" customHeight="true" outlineLevel="0" collapsed="false">
      <c r="A186" s="119" t="s">
        <v>240</v>
      </c>
      <c r="B186" s="119"/>
      <c r="C186" s="119"/>
      <c r="D186" s="119"/>
      <c r="E186" s="119"/>
      <c r="F186" s="114" t="s">
        <v>233</v>
      </c>
      <c r="G186" s="114"/>
      <c r="H186" s="97"/>
      <c r="I186" s="120" t="s">
        <v>241</v>
      </c>
      <c r="J186" s="120"/>
      <c r="K186" s="120"/>
      <c r="L186" s="120"/>
      <c r="M186" s="120"/>
      <c r="N186" s="107"/>
      <c r="O186" s="107"/>
    </row>
    <row r="187" customFormat="false" ht="13.5" hidden="false" customHeight="false" outlineLevel="0" collapsed="false">
      <c r="A187" s="104"/>
      <c r="B187" s="104"/>
      <c r="C187" s="104"/>
      <c r="D187" s="104"/>
      <c r="E187" s="104"/>
      <c r="F187" s="104"/>
      <c r="G187" s="104"/>
      <c r="H187" s="104"/>
      <c r="I187" s="120"/>
      <c r="J187" s="120"/>
      <c r="K187" s="120"/>
      <c r="L187" s="120"/>
      <c r="M187" s="120"/>
      <c r="N187" s="107"/>
      <c r="O187" s="107"/>
    </row>
    <row r="188" customFormat="false" ht="13.5" hidden="false" customHeight="true" outlineLevel="0" collapsed="false">
      <c r="A188" s="121" t="s">
        <v>242</v>
      </c>
      <c r="B188" s="121"/>
      <c r="C188" s="122"/>
      <c r="D188" s="122"/>
      <c r="E188" s="104"/>
      <c r="F188" s="104"/>
      <c r="G188" s="104"/>
      <c r="H188" s="104"/>
      <c r="I188" s="123" t="s">
        <v>243</v>
      </c>
      <c r="J188" s="123"/>
      <c r="K188" s="123"/>
      <c r="L188" s="118" t="s">
        <v>236</v>
      </c>
      <c r="M188" s="124"/>
      <c r="N188" s="110"/>
      <c r="O188" s="104"/>
    </row>
    <row r="189" customFormat="false" ht="13.5" hidden="false" customHeight="false" outlineLevel="0" collapsed="false">
      <c r="A189" s="121"/>
      <c r="B189" s="121"/>
      <c r="C189" s="122"/>
      <c r="D189" s="122"/>
      <c r="E189" s="104"/>
      <c r="F189" s="104"/>
      <c r="G189" s="104"/>
      <c r="H189" s="104"/>
      <c r="I189" s="123"/>
      <c r="J189" s="123"/>
      <c r="K189" s="123"/>
      <c r="L189" s="125"/>
      <c r="M189" s="125"/>
      <c r="N189" s="126"/>
      <c r="O189" s="104"/>
    </row>
    <row r="190" customFormat="false" ht="13.5" hidden="false" customHeight="true" outlineLevel="0" collapsed="false">
      <c r="A190" s="127"/>
      <c r="B190" s="127"/>
      <c r="C190" s="127"/>
      <c r="D190" s="127"/>
      <c r="E190" s="127"/>
      <c r="F190" s="127"/>
      <c r="G190" s="127"/>
      <c r="H190" s="127"/>
      <c r="I190" s="128" t="s">
        <v>244</v>
      </c>
      <c r="J190" s="128"/>
      <c r="K190" s="128"/>
      <c r="L190" s="128"/>
      <c r="M190" s="128"/>
      <c r="N190" s="128"/>
      <c r="O190" s="128"/>
    </row>
    <row r="191" customFormat="false" ht="13.5" hidden="false" customHeight="false" outlineLevel="0" collapsed="false">
      <c r="I191" s="128"/>
      <c r="J191" s="128"/>
      <c r="K191" s="128"/>
      <c r="L191" s="128"/>
      <c r="M191" s="128"/>
      <c r="N191" s="128"/>
      <c r="O191" s="128"/>
    </row>
    <row r="192" customFormat="false" ht="13.5" hidden="false" customHeight="false" outlineLevel="0" collapsed="false">
      <c r="I192" s="129"/>
      <c r="J192" s="129"/>
      <c r="K192" s="129"/>
      <c r="L192" s="129"/>
      <c r="M192" s="129"/>
      <c r="N192" s="129"/>
      <c r="O192" s="129"/>
    </row>
  </sheetData>
  <mergeCells count="291">
    <mergeCell ref="M2:O2"/>
    <mergeCell ref="A4:O4"/>
    <mergeCell ref="B6:K6"/>
    <mergeCell ref="C8:F8"/>
    <mergeCell ref="F12:L12"/>
    <mergeCell ref="D14:E14"/>
    <mergeCell ref="H16:I16"/>
    <mergeCell ref="E18:F18"/>
    <mergeCell ref="G18:J18"/>
    <mergeCell ref="L18:N18"/>
    <mergeCell ref="B23:D23"/>
    <mergeCell ref="B25:C25"/>
    <mergeCell ref="D25:E25"/>
    <mergeCell ref="E29:F29"/>
    <mergeCell ref="E31:H31"/>
    <mergeCell ref="A36:O36"/>
    <mergeCell ref="A37:B37"/>
    <mergeCell ref="C37:N37"/>
    <mergeCell ref="A38:B38"/>
    <mergeCell ref="C38:N38"/>
    <mergeCell ref="A39:B39"/>
    <mergeCell ref="C39:N39"/>
    <mergeCell ref="A40:B40"/>
    <mergeCell ref="C40:N40"/>
    <mergeCell ref="A41:B41"/>
    <mergeCell ref="C41:N41"/>
    <mergeCell ref="A42:B42"/>
    <mergeCell ref="C42:N42"/>
    <mergeCell ref="A43:B43"/>
    <mergeCell ref="C43:N43"/>
    <mergeCell ref="A44:B44"/>
    <mergeCell ref="C44:N44"/>
    <mergeCell ref="A45:B45"/>
    <mergeCell ref="C45:N45"/>
    <mergeCell ref="A46:B46"/>
    <mergeCell ref="C46:N46"/>
    <mergeCell ref="A47:B47"/>
    <mergeCell ref="C47:N47"/>
    <mergeCell ref="A48:B48"/>
    <mergeCell ref="C48:N48"/>
    <mergeCell ref="A49:B49"/>
    <mergeCell ref="C49:N49"/>
    <mergeCell ref="A50:B50"/>
    <mergeCell ref="C50:N50"/>
    <mergeCell ref="A51:B51"/>
    <mergeCell ref="C51:N51"/>
    <mergeCell ref="A52:B52"/>
    <mergeCell ref="C52:N52"/>
    <mergeCell ref="A53:B53"/>
    <mergeCell ref="C53:N53"/>
    <mergeCell ref="A54:B54"/>
    <mergeCell ref="C54:N54"/>
    <mergeCell ref="A55:B55"/>
    <mergeCell ref="C55:N55"/>
    <mergeCell ref="A56:B56"/>
    <mergeCell ref="C56:N56"/>
    <mergeCell ref="A57:B57"/>
    <mergeCell ref="C57:O57"/>
    <mergeCell ref="B58:K58"/>
    <mergeCell ref="A59:O59"/>
    <mergeCell ref="A60:B60"/>
    <mergeCell ref="C60:N60"/>
    <mergeCell ref="A61:B61"/>
    <mergeCell ref="C61:N61"/>
    <mergeCell ref="A62:B62"/>
    <mergeCell ref="C62:N62"/>
    <mergeCell ref="A63:B63"/>
    <mergeCell ref="C63:N63"/>
    <mergeCell ref="A64:B64"/>
    <mergeCell ref="D64:N64"/>
    <mergeCell ref="A65:B65"/>
    <mergeCell ref="D65:N65"/>
    <mergeCell ref="A66:B66"/>
    <mergeCell ref="D66:N66"/>
    <mergeCell ref="A67:B67"/>
    <mergeCell ref="D67:N67"/>
    <mergeCell ref="A68:B68"/>
    <mergeCell ref="D68:N68"/>
    <mergeCell ref="A69:B69"/>
    <mergeCell ref="D69:N69"/>
    <mergeCell ref="A70:B70"/>
    <mergeCell ref="D70:N70"/>
    <mergeCell ref="A71:B71"/>
    <mergeCell ref="D71:N71"/>
    <mergeCell ref="A72:B72"/>
    <mergeCell ref="C72:N72"/>
    <mergeCell ref="A73:B73"/>
    <mergeCell ref="C73:N73"/>
    <mergeCell ref="A74:B74"/>
    <mergeCell ref="C74:N74"/>
    <mergeCell ref="A75:B75"/>
    <mergeCell ref="C75:N75"/>
    <mergeCell ref="A76:B76"/>
    <mergeCell ref="C76:N76"/>
    <mergeCell ref="A77:B77"/>
    <mergeCell ref="C77:N77"/>
    <mergeCell ref="A78:B78"/>
    <mergeCell ref="C78:N78"/>
    <mergeCell ref="A79:B79"/>
    <mergeCell ref="C79:N79"/>
    <mergeCell ref="A80:B80"/>
    <mergeCell ref="C80:N80"/>
    <mergeCell ref="A81:B81"/>
    <mergeCell ref="C81:N81"/>
    <mergeCell ref="A82:B82"/>
    <mergeCell ref="C82:N82"/>
    <mergeCell ref="A83:B83"/>
    <mergeCell ref="C83:N83"/>
    <mergeCell ref="A84:B84"/>
    <mergeCell ref="C84:N84"/>
    <mergeCell ref="A85:B85"/>
    <mergeCell ref="C85:N85"/>
    <mergeCell ref="A86:B86"/>
    <mergeCell ref="C86:N86"/>
    <mergeCell ref="A87:B87"/>
    <mergeCell ref="C87:N87"/>
    <mergeCell ref="A88:B88"/>
    <mergeCell ref="C88:N88"/>
    <mergeCell ref="A89:B89"/>
    <mergeCell ref="C89:N89"/>
    <mergeCell ref="A90:B90"/>
    <mergeCell ref="C90:N90"/>
    <mergeCell ref="A91:B91"/>
    <mergeCell ref="C91:N91"/>
    <mergeCell ref="A92:B92"/>
    <mergeCell ref="C92:N92"/>
    <mergeCell ref="A93:B93"/>
    <mergeCell ref="C93:N93"/>
    <mergeCell ref="A94:B94"/>
    <mergeCell ref="C94:N94"/>
    <mergeCell ref="A95:B95"/>
    <mergeCell ref="C95:N95"/>
    <mergeCell ref="A96:B96"/>
    <mergeCell ref="C96:N96"/>
    <mergeCell ref="A97:B97"/>
    <mergeCell ref="C97:N97"/>
    <mergeCell ref="A98:B98"/>
    <mergeCell ref="C98:N98"/>
    <mergeCell ref="A99:B99"/>
    <mergeCell ref="C99:N99"/>
    <mergeCell ref="A100:B100"/>
    <mergeCell ref="C100:N100"/>
    <mergeCell ref="A101:B101"/>
    <mergeCell ref="C101:N101"/>
    <mergeCell ref="A102:O102"/>
    <mergeCell ref="B103:K103"/>
    <mergeCell ref="B104:K104"/>
    <mergeCell ref="L104:O104"/>
    <mergeCell ref="A105:B105"/>
    <mergeCell ref="C105:N105"/>
    <mergeCell ref="A106:B106"/>
    <mergeCell ref="C106:N106"/>
    <mergeCell ref="A107:B107"/>
    <mergeCell ref="C107:N107"/>
    <mergeCell ref="A108:O108"/>
    <mergeCell ref="B110:K110"/>
    <mergeCell ref="L110:O110"/>
    <mergeCell ref="A111:B111"/>
    <mergeCell ref="C111:N111"/>
    <mergeCell ref="A112:B112"/>
    <mergeCell ref="C112:N112"/>
    <mergeCell ref="A113:O113"/>
    <mergeCell ref="B114:K114"/>
    <mergeCell ref="L114:O114"/>
    <mergeCell ref="B115:K115"/>
    <mergeCell ref="L115:O115"/>
    <mergeCell ref="A116:B116"/>
    <mergeCell ref="C116:N116"/>
    <mergeCell ref="A117:B117"/>
    <mergeCell ref="C117:N117"/>
    <mergeCell ref="A118:B118"/>
    <mergeCell ref="C118:N118"/>
    <mergeCell ref="A119:B119"/>
    <mergeCell ref="C119:N119"/>
    <mergeCell ref="A120:B120"/>
    <mergeCell ref="C120:N120"/>
    <mergeCell ref="A121:B121"/>
    <mergeCell ref="C121:N121"/>
    <mergeCell ref="A122:B122"/>
    <mergeCell ref="C122:N122"/>
    <mergeCell ref="A123:B123"/>
    <mergeCell ref="C123:N123"/>
    <mergeCell ref="A124:B124"/>
    <mergeCell ref="C124:N124"/>
    <mergeCell ref="A125:B125"/>
    <mergeCell ref="C125:N125"/>
    <mergeCell ref="A126:B126"/>
    <mergeCell ref="C126:N126"/>
    <mergeCell ref="A127:B127"/>
    <mergeCell ref="C127:N127"/>
    <mergeCell ref="A128:B128"/>
    <mergeCell ref="C128:N128"/>
    <mergeCell ref="A129:B129"/>
    <mergeCell ref="C129:N129"/>
    <mergeCell ref="A130:B130"/>
    <mergeCell ref="C130:N130"/>
    <mergeCell ref="A131:B131"/>
    <mergeCell ref="C131:N131"/>
    <mergeCell ref="A132:B132"/>
    <mergeCell ref="C132:N132"/>
    <mergeCell ref="A133:B133"/>
    <mergeCell ref="C133:N133"/>
    <mergeCell ref="A134:B134"/>
    <mergeCell ref="C134:N134"/>
    <mergeCell ref="B135:K135"/>
    <mergeCell ref="A136:B136"/>
    <mergeCell ref="C136:K136"/>
    <mergeCell ref="L136:O136"/>
    <mergeCell ref="A137:B137"/>
    <mergeCell ref="C137:N137"/>
    <mergeCell ref="A138:B138"/>
    <mergeCell ref="C138:N138"/>
    <mergeCell ref="A139:B139"/>
    <mergeCell ref="C139:N139"/>
    <mergeCell ref="A140:B140"/>
    <mergeCell ref="C140:N140"/>
    <mergeCell ref="A141:B141"/>
    <mergeCell ref="C141:N141"/>
    <mergeCell ref="A142:B142"/>
    <mergeCell ref="C142:N142"/>
    <mergeCell ref="A143:B143"/>
    <mergeCell ref="C143:N143"/>
    <mergeCell ref="A144:B144"/>
    <mergeCell ref="C144:N144"/>
    <mergeCell ref="A145:B145"/>
    <mergeCell ref="C145:N145"/>
    <mergeCell ref="A146:B146"/>
    <mergeCell ref="C146:N146"/>
    <mergeCell ref="A147:B147"/>
    <mergeCell ref="C147:N147"/>
    <mergeCell ref="A148:B148"/>
    <mergeCell ref="C148:N148"/>
    <mergeCell ref="A149:B149"/>
    <mergeCell ref="C149:N149"/>
    <mergeCell ref="A150:B150"/>
    <mergeCell ref="C150:N150"/>
    <mergeCell ref="A151:B151"/>
    <mergeCell ref="C151:N151"/>
    <mergeCell ref="A152:B152"/>
    <mergeCell ref="C152:N152"/>
    <mergeCell ref="A153:B153"/>
    <mergeCell ref="C153:N153"/>
    <mergeCell ref="A154:B154"/>
    <mergeCell ref="C154:N154"/>
    <mergeCell ref="A155:B155"/>
    <mergeCell ref="C155:N155"/>
    <mergeCell ref="A156:B156"/>
    <mergeCell ref="C156:N156"/>
    <mergeCell ref="A157:B157"/>
    <mergeCell ref="C157:N157"/>
    <mergeCell ref="A158:B158"/>
    <mergeCell ref="E158:N158"/>
    <mergeCell ref="A159:B159"/>
    <mergeCell ref="C159:N159"/>
    <mergeCell ref="A160:B160"/>
    <mergeCell ref="C160:H160"/>
    <mergeCell ref="I160:O160"/>
    <mergeCell ref="A161:O161"/>
    <mergeCell ref="A162:B162"/>
    <mergeCell ref="C162:N162"/>
    <mergeCell ref="A163:O163"/>
    <mergeCell ref="A164:B164"/>
    <mergeCell ref="C164:N164"/>
    <mergeCell ref="B166:K166"/>
    <mergeCell ref="A167:B167"/>
    <mergeCell ref="C167:K167"/>
    <mergeCell ref="L167:O167"/>
    <mergeCell ref="A169:O169"/>
    <mergeCell ref="A172:G172"/>
    <mergeCell ref="A173:G173"/>
    <mergeCell ref="K174:M179"/>
    <mergeCell ref="A175:B176"/>
    <mergeCell ref="C175:D176"/>
    <mergeCell ref="I175:I176"/>
    <mergeCell ref="A179:C180"/>
    <mergeCell ref="D179:D180"/>
    <mergeCell ref="E179:G180"/>
    <mergeCell ref="H179:H180"/>
    <mergeCell ref="A184:G184"/>
    <mergeCell ref="I184:M184"/>
    <mergeCell ref="N184:O184"/>
    <mergeCell ref="A185:E185"/>
    <mergeCell ref="F185:G185"/>
    <mergeCell ref="A186:E186"/>
    <mergeCell ref="F186:G186"/>
    <mergeCell ref="I186:M187"/>
    <mergeCell ref="N186:O187"/>
    <mergeCell ref="A188:B189"/>
    <mergeCell ref="C188:D189"/>
    <mergeCell ref="I188:K189"/>
    <mergeCell ref="I190:O191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5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57" man="true" max="16383" min="0"/>
    <brk id="102" man="true" max="16383" min="0"/>
  </rowBreak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O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Q106" activeCellId="0" sqref="Q106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4.88"/>
    <col collapsed="false" customWidth="true" hidden="false" outlineLevel="0" max="2" min="2" style="9" width="12.44"/>
    <col collapsed="false" customWidth="true" hidden="false" outlineLevel="0" max="3" min="3" style="9" width="9.88"/>
    <col collapsed="false" customWidth="false" hidden="false" outlineLevel="0" max="4" min="4" style="9" width="9.11"/>
    <col collapsed="false" customWidth="true" hidden="false" outlineLevel="0" max="5" min="5" style="9" width="5.88"/>
    <col collapsed="false" customWidth="true" hidden="false" outlineLevel="0" max="6" min="6" style="9" width="9.67"/>
    <col collapsed="false" customWidth="true" hidden="false" outlineLevel="0" max="7" min="7" style="9" width="4.56"/>
    <col collapsed="false" customWidth="true" hidden="false" outlineLevel="0" max="9" min="8" style="9" width="10.33"/>
    <col collapsed="false" customWidth="true" hidden="false" outlineLevel="0" max="10" min="10" style="9" width="8.44"/>
    <col collapsed="false" customWidth="true" hidden="false" outlineLevel="0" max="11" min="11" style="9" width="8"/>
    <col collapsed="false" customWidth="true" hidden="false" outlineLevel="0" max="12" min="12" style="9" width="9.44"/>
    <col collapsed="false" customWidth="false" hidden="false" outlineLevel="0" max="13" min="13" style="9" width="9.11"/>
    <col collapsed="false" customWidth="true" hidden="false" outlineLevel="0" max="14" min="14" style="9" width="7.44"/>
    <col collapsed="false" customWidth="true" hidden="false" outlineLevel="0" max="15" min="15" style="9" width="21.33"/>
    <col collapsed="false" customWidth="false" hidden="false" outlineLevel="0" max="16384" min="16" style="9" width="9.11"/>
  </cols>
  <sheetData>
    <row r="2" customFormat="false" ht="13.5" hidden="false" customHeight="false" outlineLevel="0" collapsed="false">
      <c r="M2" s="10" t="s">
        <v>245</v>
      </c>
      <c r="N2" s="10"/>
      <c r="O2" s="10"/>
    </row>
    <row r="4" customFormat="false" ht="57.75" hidden="false" customHeight="true" outlineLevel="0" collapsed="false">
      <c r="A4" s="130" t="s">
        <v>246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  <c r="O4" s="131"/>
    </row>
    <row r="5" customFormat="false" ht="14.25" hidden="false" customHeight="false" outlineLevel="0" collapsed="false"/>
    <row r="6" customFormat="false" ht="14.25" hidden="false" customHeight="false" outlineLevel="0" collapsed="false">
      <c r="A6" s="132"/>
      <c r="B6" s="133" t="s">
        <v>6</v>
      </c>
      <c r="C6" s="133"/>
      <c r="D6" s="133"/>
      <c r="E6" s="133"/>
      <c r="F6" s="133"/>
      <c r="G6" s="133"/>
      <c r="H6" s="133"/>
      <c r="I6" s="133"/>
      <c r="J6" s="133"/>
      <c r="K6" s="133"/>
      <c r="L6" s="134"/>
      <c r="M6" s="134"/>
      <c r="N6" s="134"/>
      <c r="O6" s="135"/>
    </row>
    <row r="7" customFormat="false" ht="14.25" hidden="false" customHeight="false" outlineLevel="0" collapsed="false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</row>
    <row r="8" customFormat="false" ht="14.25" hidden="false" customHeight="false" outlineLevel="0" collapsed="false">
      <c r="A8" s="16" t="n">
        <v>1</v>
      </c>
      <c r="B8" s="17" t="s">
        <v>7</v>
      </c>
      <c r="C8" s="136" t="n">
        <f aca="false">'150.00'!C8:F8</f>
        <v>222222222222</v>
      </c>
      <c r="D8" s="136"/>
      <c r="E8" s="136"/>
      <c r="F8" s="136"/>
      <c r="G8" s="17"/>
      <c r="M8" s="17"/>
      <c r="N8" s="17"/>
      <c r="O8" s="18"/>
    </row>
    <row r="9" customFormat="false" ht="14.25" hidden="false" customHeight="false" outlineLevel="0" collapsed="false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/>
    </row>
    <row r="10" customFormat="false" ht="14.25" hidden="false" customHeight="false" outlineLevel="0" collapsed="false">
      <c r="A10" s="16" t="n">
        <v>2</v>
      </c>
      <c r="B10" s="17" t="s">
        <v>8</v>
      </c>
      <c r="C10" s="17"/>
      <c r="D10" s="17"/>
      <c r="E10" s="17"/>
      <c r="F10" s="17"/>
      <c r="G10" s="17"/>
      <c r="H10" s="17"/>
      <c r="I10" s="17"/>
      <c r="J10" s="17"/>
      <c r="K10" s="23" t="n">
        <f aca="false">'150.00'!K10</f>
        <v>2025</v>
      </c>
      <c r="M10" s="17"/>
      <c r="N10" s="17"/>
      <c r="O10" s="18"/>
    </row>
    <row r="11" customFormat="false" ht="14.25" hidden="false" customHeight="false" outlineLevel="0" collapsed="false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</row>
    <row r="12" customFormat="false" ht="14.25" hidden="false" customHeight="false" outlineLevel="0" collapsed="false">
      <c r="A12" s="16" t="n">
        <v>3</v>
      </c>
      <c r="B12" s="17" t="s">
        <v>247</v>
      </c>
      <c r="C12" s="17"/>
      <c r="D12" s="17"/>
      <c r="E12" s="21" t="s">
        <v>83</v>
      </c>
      <c r="F12" s="17" t="s">
        <v>248</v>
      </c>
      <c r="G12" s="21"/>
      <c r="H12" s="21"/>
      <c r="I12" s="21"/>
      <c r="J12" s="21"/>
      <c r="K12" s="17"/>
      <c r="L12" s="21" t="s">
        <v>85</v>
      </c>
      <c r="M12" s="22" t="s">
        <v>249</v>
      </c>
      <c r="N12" s="21"/>
      <c r="O12" s="21"/>
    </row>
    <row r="13" customFormat="false" ht="13.5" hidden="false" customHeight="false" outlineLevel="0" collapsed="false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</row>
    <row r="14" customFormat="false" ht="13.5" hidden="false" customHeight="false" outlineLevel="0" collapsed="false">
      <c r="A14" s="16" t="n">
        <v>4</v>
      </c>
      <c r="B14" s="17" t="s">
        <v>250</v>
      </c>
      <c r="C14" s="17"/>
      <c r="D14" s="1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</row>
    <row r="15" customFormat="false" ht="13.5" hidden="false" customHeight="false" outlineLevel="0" collapsed="false">
      <c r="A15" s="16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</row>
    <row r="16" customFormat="false" ht="13.5" hidden="false" customHeight="false" outlineLevel="0" collapsed="false">
      <c r="A16" s="1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</row>
    <row r="17" customFormat="false" ht="14.25" hidden="false" customHeight="false" outlineLevel="0" collapsed="false">
      <c r="A17" s="34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6"/>
    </row>
    <row r="18" customFormat="false" ht="14.25" hidden="false" customHeight="false" outlineLevel="0" collapsed="false">
      <c r="A18" s="37" t="s">
        <v>32</v>
      </c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</row>
    <row r="19" customFormat="false" ht="26.25" hidden="false" customHeight="true" outlineLevel="0" collapsed="false">
      <c r="A19" s="139" t="s">
        <v>33</v>
      </c>
      <c r="B19" s="139"/>
      <c r="C19" s="140" t="s">
        <v>34</v>
      </c>
      <c r="D19" s="140"/>
      <c r="E19" s="140"/>
      <c r="F19" s="140"/>
      <c r="G19" s="140"/>
      <c r="H19" s="140"/>
      <c r="I19" s="140"/>
      <c r="J19" s="140"/>
      <c r="K19" s="140"/>
      <c r="L19" s="140"/>
      <c r="M19" s="140"/>
      <c r="N19" s="140"/>
      <c r="O19" s="141" t="s">
        <v>35</v>
      </c>
    </row>
    <row r="20" customFormat="false" ht="13.5" hidden="false" customHeight="false" outlineLevel="0" collapsed="false">
      <c r="A20" s="57" t="s">
        <v>251</v>
      </c>
      <c r="B20" s="57"/>
      <c r="C20" s="142" t="s">
        <v>37</v>
      </c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3" t="n">
        <f aca="false">'№ 1доход реал'!H12</f>
        <v>0</v>
      </c>
    </row>
    <row r="21" customFormat="false" ht="13.5" hidden="false" customHeight="false" outlineLevel="0" collapsed="false">
      <c r="A21" s="48" t="s">
        <v>252</v>
      </c>
      <c r="B21" s="48"/>
      <c r="C21" s="45" t="s">
        <v>253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144" t="n">
        <f aca="false">'№ 2 доход от прир стоимости '!K54</f>
        <v>0</v>
      </c>
    </row>
    <row r="22" customFormat="false" ht="15.75" hidden="false" customHeight="true" outlineLevel="0" collapsed="false">
      <c r="A22" s="48" t="s">
        <v>254</v>
      </c>
      <c r="B22" s="48"/>
      <c r="C22" s="46" t="s">
        <v>43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144" t="n">
        <f aca="false">'№ 4 списание обязательств'!K12</f>
        <v>0</v>
      </c>
    </row>
    <row r="23" customFormat="false" ht="13.5" hidden="false" customHeight="false" outlineLevel="0" collapsed="false">
      <c r="A23" s="48" t="s">
        <v>255</v>
      </c>
      <c r="B23" s="48"/>
      <c r="C23" s="45" t="s">
        <v>45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144" t="n">
        <f aca="false">'№ 5 доход по сомнит обяз'!I12</f>
        <v>0</v>
      </c>
    </row>
    <row r="24" customFormat="false" ht="13.5" hidden="false" customHeight="false" outlineLevel="0" collapsed="false">
      <c r="A24" s="48" t="s">
        <v>256</v>
      </c>
      <c r="B24" s="48"/>
      <c r="C24" s="45" t="s">
        <v>47</v>
      </c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144" t="n">
        <f aca="false">'№ 6 доход от уступки'!J12</f>
        <v>0</v>
      </c>
    </row>
    <row r="25" customFormat="false" ht="13.5" hidden="false" customHeight="false" outlineLevel="0" collapsed="false">
      <c r="A25" s="48" t="s">
        <v>257</v>
      </c>
      <c r="B25" s="48"/>
      <c r="C25" s="45" t="s">
        <v>49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144" t="n">
        <f aca="false">'№ 7 доход от выб ФА'!J40+'№ 7 доход от выб ФА'!J43</f>
        <v>0</v>
      </c>
    </row>
    <row r="26" customFormat="false" ht="30" hidden="false" customHeight="true" outlineLevel="0" collapsed="false">
      <c r="A26" s="48" t="s">
        <v>258</v>
      </c>
      <c r="B26" s="48"/>
      <c r="C26" s="46" t="s">
        <v>259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144" t="n">
        <f aca="false">'№ 8 доход от корректировки'!H27</f>
        <v>0</v>
      </c>
    </row>
    <row r="27" customFormat="false" ht="36.75" hidden="false" customHeight="true" outlineLevel="0" collapsed="false">
      <c r="A27" s="48" t="s">
        <v>260</v>
      </c>
      <c r="B27" s="48"/>
      <c r="C27" s="46" t="s">
        <v>53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144" t="n">
        <f aca="false">'№ 9 превышение отчислений'!H27</f>
        <v>0</v>
      </c>
    </row>
    <row r="28" customFormat="false" ht="30.75" hidden="false" customHeight="true" outlineLevel="0" collapsed="false">
      <c r="A28" s="48" t="s">
        <v>261</v>
      </c>
      <c r="B28" s="48"/>
      <c r="C28" s="46" t="s">
        <v>262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144" t="n">
        <f aca="false">'№ 10 нецелевое использование'!H12</f>
        <v>0</v>
      </c>
    </row>
    <row r="29" customFormat="false" ht="33" hidden="false" customHeight="true" outlineLevel="0" collapsed="false">
      <c r="A29" s="48" t="s">
        <v>263</v>
      </c>
      <c r="B29" s="48"/>
      <c r="C29" s="46" t="s">
        <v>57</v>
      </c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144" t="n">
        <f aca="false">'№ 11 штрафы пени'!J26</f>
        <v>0</v>
      </c>
    </row>
    <row r="30" customFormat="false" ht="31.5" hidden="false" customHeight="true" outlineLevel="0" collapsed="false">
      <c r="A30" s="48" t="s">
        <v>264</v>
      </c>
      <c r="B30" s="48"/>
      <c r="C30" s="46" t="s">
        <v>59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144" t="n">
        <f aca="false">'№ 12 дивид вознагр'!J12</f>
        <v>0</v>
      </c>
    </row>
    <row r="31" customFormat="false" ht="29.25" hidden="false" customHeight="true" outlineLevel="0" collapsed="false">
      <c r="A31" s="48" t="s">
        <v>265</v>
      </c>
      <c r="B31" s="48"/>
      <c r="C31" s="46" t="s">
        <v>61</v>
      </c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144" t="n">
        <f aca="false">'№ 13 курсовые разницы'!J13</f>
        <v>0</v>
      </c>
    </row>
    <row r="32" customFormat="false" ht="31.5" hidden="false" customHeight="true" outlineLevel="0" collapsed="false">
      <c r="A32" s="48" t="s">
        <v>266</v>
      </c>
      <c r="B32" s="48"/>
      <c r="C32" s="46" t="s">
        <v>267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144" t="n">
        <f aca="false">'№ 14 депозит в ислам банке'!J12</f>
        <v>0</v>
      </c>
    </row>
    <row r="33" customFormat="false" ht="13.5" hidden="false" customHeight="false" outlineLevel="0" collapsed="false">
      <c r="A33" s="48" t="s">
        <v>268</v>
      </c>
      <c r="B33" s="48"/>
      <c r="C33" s="45" t="s">
        <v>65</v>
      </c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144" t="n">
        <f aca="false">'№ 15 другие доходы'!I19</f>
        <v>0</v>
      </c>
    </row>
    <row r="34" customFormat="false" ht="12.75" hidden="false" customHeight="true" outlineLevel="0" collapsed="false">
      <c r="A34" s="48" t="s">
        <v>269</v>
      </c>
      <c r="B34" s="48"/>
      <c r="C34" s="45" t="s">
        <v>270</v>
      </c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144" t="n">
        <f aca="false">SUM(O20:O33)</f>
        <v>0</v>
      </c>
    </row>
    <row r="35" customFormat="false" ht="32.25" hidden="false" customHeight="true" outlineLevel="0" collapsed="false">
      <c r="A35" s="48" t="s">
        <v>271</v>
      </c>
      <c r="B35" s="48"/>
      <c r="C35" s="46" t="s">
        <v>69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144" t="n">
        <f aca="false">'№ 17 коррект СГД'!I14</f>
        <v>0</v>
      </c>
    </row>
    <row r="36" customFormat="false" ht="29.25" hidden="false" customHeight="true" outlineLevel="0" collapsed="false">
      <c r="A36" s="48" t="s">
        <v>272</v>
      </c>
      <c r="B36" s="48"/>
      <c r="C36" s="46" t="s">
        <v>71</v>
      </c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144" t="n">
        <f aca="false">'№ 18 корректир СГД'!J13</f>
        <v>0</v>
      </c>
    </row>
    <row r="37" customFormat="false" ht="27.75" hidden="false" customHeight="true" outlineLevel="0" collapsed="false">
      <c r="A37" s="145" t="s">
        <v>273</v>
      </c>
      <c r="B37" s="145"/>
      <c r="C37" s="146" t="s">
        <v>274</v>
      </c>
      <c r="D37" s="146"/>
      <c r="E37" s="146"/>
      <c r="F37" s="146"/>
      <c r="G37" s="146"/>
      <c r="H37" s="146"/>
      <c r="I37" s="146"/>
      <c r="J37" s="146"/>
      <c r="K37" s="146"/>
      <c r="L37" s="146"/>
      <c r="M37" s="146"/>
      <c r="N37" s="146"/>
      <c r="O37" s="147" t="n">
        <f aca="false">O34-O35+O36</f>
        <v>0</v>
      </c>
    </row>
    <row r="38" customFormat="false" ht="14.25" hidden="false" customHeight="false" outlineLevel="0" collapsed="false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</row>
    <row r="39" customFormat="false" ht="13.5" hidden="false" customHeight="false" outlineLevel="0" collapsed="false">
      <c r="A39" s="52"/>
      <c r="B39" s="53" t="s">
        <v>74</v>
      </c>
      <c r="C39" s="53"/>
      <c r="D39" s="53"/>
      <c r="E39" s="53"/>
      <c r="F39" s="53"/>
      <c r="G39" s="53"/>
      <c r="H39" s="53"/>
      <c r="I39" s="53"/>
      <c r="J39" s="53"/>
      <c r="K39" s="53"/>
      <c r="L39" s="54"/>
      <c r="M39" s="54"/>
      <c r="N39" s="54"/>
      <c r="O39" s="55"/>
    </row>
    <row r="40" customFormat="false" ht="14.25" hidden="false" customHeight="false" outlineLevel="0" collapsed="false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</row>
    <row r="41" customFormat="false" ht="48" hidden="false" customHeight="true" outlineLevel="0" collapsed="false">
      <c r="A41" s="57" t="s">
        <v>275</v>
      </c>
      <c r="B41" s="57"/>
      <c r="C41" s="46" t="s">
        <v>276</v>
      </c>
      <c r="D41" s="46"/>
      <c r="E41" s="46"/>
      <c r="F41" s="46"/>
      <c r="G41" s="46"/>
      <c r="H41" s="46"/>
      <c r="I41" s="46"/>
      <c r="J41" s="46"/>
      <c r="K41" s="46"/>
      <c r="L41" s="46"/>
      <c r="M41" s="46"/>
      <c r="N41" s="46"/>
      <c r="O41" s="47" t="n">
        <f aca="false">O42-O43+O44+O53+O54-O55-O56-O57-O58</f>
        <v>0</v>
      </c>
    </row>
    <row r="42" customFormat="false" ht="13.5" hidden="false" customHeight="false" outlineLevel="0" collapsed="false">
      <c r="A42" s="44" t="s">
        <v>77</v>
      </c>
      <c r="B42" s="44"/>
      <c r="C42" s="45" t="s">
        <v>78</v>
      </c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148"/>
    </row>
    <row r="43" customFormat="false" ht="13.5" hidden="false" customHeight="false" outlineLevel="0" collapsed="false">
      <c r="A43" s="44" t="s">
        <v>79</v>
      </c>
      <c r="B43" s="44"/>
      <c r="C43" s="45" t="s">
        <v>80</v>
      </c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148"/>
    </row>
    <row r="44" customFormat="false" ht="13.5" hidden="false" customHeight="false" outlineLevel="0" collapsed="false">
      <c r="A44" s="44" t="s">
        <v>81</v>
      </c>
      <c r="B44" s="44"/>
      <c r="C44" s="45" t="s">
        <v>82</v>
      </c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7" t="n">
        <f aca="false">SUM(O45:O52)</f>
        <v>0</v>
      </c>
    </row>
    <row r="45" customFormat="false" ht="13.5" hidden="false" customHeight="false" outlineLevel="0" collapsed="false">
      <c r="A45" s="59"/>
      <c r="B45" s="59"/>
      <c r="C45" s="44" t="s">
        <v>83</v>
      </c>
      <c r="D45" s="45" t="s">
        <v>84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7" t="n">
        <f aca="false">'20.3A ТМЗ'!I30</f>
        <v>0</v>
      </c>
    </row>
    <row r="46" customFormat="false" ht="13.5" hidden="false" customHeight="false" outlineLevel="0" collapsed="false">
      <c r="A46" s="60"/>
      <c r="B46" s="60"/>
      <c r="C46" s="44" t="s">
        <v>85</v>
      </c>
      <c r="D46" s="45" t="s">
        <v>86</v>
      </c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7" t="n">
        <f aca="false">'20.3B фин. услуги'!I30</f>
        <v>0</v>
      </c>
    </row>
    <row r="47" customFormat="false" ht="13.5" hidden="false" customHeight="false" outlineLevel="0" collapsed="false">
      <c r="A47" s="60"/>
      <c r="B47" s="60"/>
      <c r="C47" s="44" t="s">
        <v>87</v>
      </c>
      <c r="D47" s="45" t="s">
        <v>88</v>
      </c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7" t="n">
        <f aca="false">'20.3C рекламные усл.'!I20</f>
        <v>0</v>
      </c>
    </row>
    <row r="48" customFormat="false" ht="13.5" hidden="false" customHeight="false" outlineLevel="0" collapsed="false">
      <c r="A48" s="60"/>
      <c r="B48" s="60"/>
      <c r="C48" s="44" t="s">
        <v>89</v>
      </c>
      <c r="D48" s="45" t="s">
        <v>90</v>
      </c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7" t="n">
        <f aca="false">'20.3D консультационные услуги'!I20</f>
        <v>0</v>
      </c>
    </row>
    <row r="49" customFormat="false" ht="13.5" hidden="false" customHeight="false" outlineLevel="0" collapsed="false">
      <c r="A49" s="60"/>
      <c r="B49" s="60"/>
      <c r="C49" s="44" t="s">
        <v>91</v>
      </c>
      <c r="D49" s="45" t="s">
        <v>92</v>
      </c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7" t="n">
        <f aca="false">'20.3E маркетинговые усл.'!I20</f>
        <v>0</v>
      </c>
    </row>
    <row r="50" customFormat="false" ht="13.5" hidden="false" customHeight="false" outlineLevel="0" collapsed="false">
      <c r="A50" s="60"/>
      <c r="B50" s="60"/>
      <c r="C50" s="44" t="s">
        <v>93</v>
      </c>
      <c r="D50" s="45" t="s">
        <v>94</v>
      </c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7" t="n">
        <f aca="false">'20.3F дизайнерские услуги'!I20</f>
        <v>0</v>
      </c>
    </row>
    <row r="51" customFormat="false" ht="13.5" hidden="false" customHeight="false" outlineLevel="0" collapsed="false">
      <c r="A51" s="60"/>
      <c r="B51" s="60"/>
      <c r="C51" s="44" t="s">
        <v>95</v>
      </c>
      <c r="D51" s="45" t="s">
        <v>96</v>
      </c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7" t="n">
        <f aca="false">'20.3G инжиниринговые услуги'!I20</f>
        <v>0</v>
      </c>
    </row>
    <row r="52" customFormat="false" ht="13.5" hidden="false" customHeight="false" outlineLevel="0" collapsed="false">
      <c r="A52" s="60"/>
      <c r="B52" s="60"/>
      <c r="C52" s="44" t="s">
        <v>97</v>
      </c>
      <c r="D52" s="45" t="s">
        <v>98</v>
      </c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7" t="n">
        <f aca="false">'20.3H прочие'!I30</f>
        <v>0</v>
      </c>
    </row>
    <row r="53" customFormat="false" ht="15" hidden="false" customHeight="true" outlineLevel="0" collapsed="false">
      <c r="A53" s="58" t="s">
        <v>99</v>
      </c>
      <c r="B53" s="58"/>
      <c r="C53" s="46" t="s">
        <v>100</v>
      </c>
      <c r="D53" s="46"/>
      <c r="E53" s="46"/>
      <c r="F53" s="46"/>
      <c r="G53" s="46"/>
      <c r="H53" s="46"/>
      <c r="I53" s="46"/>
      <c r="J53" s="46"/>
      <c r="K53" s="46"/>
      <c r="L53" s="46"/>
      <c r="M53" s="46"/>
      <c r="N53" s="46"/>
      <c r="O53" s="47" t="n">
        <f aca="false">'20.4 доходы работников'!K17</f>
        <v>0</v>
      </c>
    </row>
    <row r="54" customFormat="false" ht="30" hidden="false" customHeight="true" outlineLevel="0" collapsed="false">
      <c r="A54" s="58" t="s">
        <v>101</v>
      </c>
      <c r="B54" s="58"/>
      <c r="C54" s="61" t="s">
        <v>102</v>
      </c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47" t="n">
        <f aca="false">'№ 20.5, 20.9 РБП'!C13</f>
        <v>0</v>
      </c>
    </row>
    <row r="55" customFormat="false" ht="26.25" hidden="false" customHeight="true" outlineLevel="0" collapsed="false">
      <c r="A55" s="58" t="s">
        <v>103</v>
      </c>
      <c r="B55" s="58"/>
      <c r="C55" s="46" t="s">
        <v>104</v>
      </c>
      <c r="D55" s="46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7" t="n">
        <f aca="false">'20.6текущ.ремонт'!G42</f>
        <v>0</v>
      </c>
    </row>
    <row r="56" customFormat="false" ht="39.75" hidden="false" customHeight="true" outlineLevel="0" collapsed="false">
      <c r="A56" s="58" t="s">
        <v>105</v>
      </c>
      <c r="B56" s="58"/>
      <c r="C56" s="46" t="s">
        <v>106</v>
      </c>
      <c r="D56" s="46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7" t="n">
        <f aca="false">'20.7кап.ремонт'!G42</f>
        <v>0</v>
      </c>
    </row>
    <row r="57" customFormat="false" ht="27" hidden="false" customHeight="true" outlineLevel="0" collapsed="false">
      <c r="A57" s="58" t="s">
        <v>107</v>
      </c>
      <c r="B57" s="58"/>
      <c r="C57" s="46" t="s">
        <v>277</v>
      </c>
      <c r="D57" s="46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7" t="n">
        <f aca="false">'20.8не вычет'!I26</f>
        <v>0</v>
      </c>
    </row>
    <row r="58" customFormat="false" ht="29.25" hidden="false" customHeight="true" outlineLevel="0" collapsed="false">
      <c r="A58" s="58" t="s">
        <v>109</v>
      </c>
      <c r="B58" s="58"/>
      <c r="C58" s="46" t="s">
        <v>110</v>
      </c>
      <c r="D58" s="46"/>
      <c r="E58" s="46"/>
      <c r="F58" s="46"/>
      <c r="G58" s="46"/>
      <c r="H58" s="46"/>
      <c r="I58" s="46"/>
      <c r="J58" s="46"/>
      <c r="K58" s="46"/>
      <c r="L58" s="46"/>
      <c r="M58" s="46"/>
      <c r="N58" s="46"/>
      <c r="O58" s="47" t="n">
        <f aca="false">'№ 20.5, 20.9 РБП'!E13</f>
        <v>0</v>
      </c>
    </row>
    <row r="59" customFormat="false" ht="25.5" hidden="false" customHeight="true" outlineLevel="0" collapsed="false">
      <c r="A59" s="48" t="s">
        <v>278</v>
      </c>
      <c r="B59" s="48"/>
      <c r="C59" s="45" t="s">
        <v>112</v>
      </c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7" t="n">
        <f aca="false">21штрафы!I31</f>
        <v>0</v>
      </c>
    </row>
    <row r="60" customFormat="false" ht="30" hidden="false" customHeight="true" outlineLevel="0" collapsed="false">
      <c r="A60" s="48" t="s">
        <v>279</v>
      </c>
      <c r="B60" s="48"/>
      <c r="C60" s="46" t="s">
        <v>114</v>
      </c>
      <c r="D60" s="46"/>
      <c r="E60" s="46"/>
      <c r="F60" s="46"/>
      <c r="G60" s="46"/>
      <c r="H60" s="46"/>
      <c r="I60" s="46"/>
      <c r="J60" s="46"/>
      <c r="K60" s="46"/>
      <c r="L60" s="46"/>
      <c r="M60" s="46"/>
      <c r="N60" s="46"/>
      <c r="O60" s="47" t="n">
        <f aca="false">22НДС!I11</f>
        <v>0</v>
      </c>
    </row>
    <row r="61" customFormat="false" ht="5.25" hidden="false" customHeight="true" outlineLevel="0" collapsed="false">
      <c r="A61" s="48"/>
      <c r="B61" s="48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7"/>
    </row>
    <row r="62" customFormat="false" ht="24.75" hidden="false" customHeight="true" outlineLevel="0" collapsed="false">
      <c r="A62" s="48" t="s">
        <v>280</v>
      </c>
      <c r="B62" s="48"/>
      <c r="C62" s="45" t="s">
        <v>118</v>
      </c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7" t="n">
        <f aca="false">24со!I11+38осмс!H12</f>
        <v>0</v>
      </c>
    </row>
    <row r="63" customFormat="false" ht="26.25" hidden="false" customHeight="true" outlineLevel="0" collapsed="false">
      <c r="A63" s="48" t="s">
        <v>281</v>
      </c>
      <c r="B63" s="48"/>
      <c r="C63" s="45" t="s">
        <v>120</v>
      </c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7" t="n">
        <f aca="false">25вознагр!I21</f>
        <v>0</v>
      </c>
    </row>
    <row r="64" customFormat="false" ht="26.25" hidden="false" customHeight="true" outlineLevel="0" collapsed="false">
      <c r="A64" s="48" t="s">
        <v>282</v>
      </c>
      <c r="B64" s="48"/>
      <c r="C64" s="45" t="s">
        <v>122</v>
      </c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7" t="n">
        <f aca="false">'26команд.расх'!I37</f>
        <v>0</v>
      </c>
    </row>
    <row r="65" customFormat="false" ht="29.25" hidden="false" customHeight="true" outlineLevel="0" collapsed="false">
      <c r="A65" s="48" t="s">
        <v>283</v>
      </c>
      <c r="B65" s="48"/>
      <c r="C65" s="46" t="s">
        <v>124</v>
      </c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7" t="n">
        <f aca="false">'27сомнит.обязат'!I25</f>
        <v>0</v>
      </c>
    </row>
    <row r="66" customFormat="false" ht="24.75" hidden="false" customHeight="true" outlineLevel="0" collapsed="false">
      <c r="A66" s="48" t="s">
        <v>284</v>
      </c>
      <c r="B66" s="48"/>
      <c r="C66" s="45" t="s">
        <v>126</v>
      </c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47" t="n">
        <f aca="false">'28сомнит.треб'!I25</f>
        <v>0</v>
      </c>
    </row>
    <row r="67" customFormat="false" ht="29.25" hidden="false" customHeight="true" outlineLevel="0" collapsed="false">
      <c r="A67" s="48" t="s">
        <v>285</v>
      </c>
      <c r="B67" s="48"/>
      <c r="C67" s="46" t="s">
        <v>128</v>
      </c>
      <c r="D67" s="46"/>
      <c r="E67" s="46"/>
      <c r="F67" s="46"/>
      <c r="G67" s="46"/>
      <c r="H67" s="46"/>
      <c r="I67" s="46"/>
      <c r="J67" s="46"/>
      <c r="K67" s="46"/>
      <c r="L67" s="46"/>
      <c r="M67" s="46"/>
      <c r="N67" s="46"/>
      <c r="O67" s="47" t="n">
        <f aca="false">'29ликвид.последствий'!F39</f>
        <v>0</v>
      </c>
    </row>
    <row r="68" customFormat="false" ht="65.25" hidden="false" customHeight="true" outlineLevel="0" collapsed="false">
      <c r="A68" s="48" t="s">
        <v>286</v>
      </c>
      <c r="B68" s="48"/>
      <c r="C68" s="46" t="s">
        <v>130</v>
      </c>
      <c r="D68" s="46"/>
      <c r="E68" s="46"/>
      <c r="F68" s="46"/>
      <c r="G68" s="46"/>
      <c r="H68" s="46"/>
      <c r="I68" s="46"/>
      <c r="J68" s="46"/>
      <c r="K68" s="46"/>
      <c r="L68" s="46"/>
      <c r="M68" s="46"/>
      <c r="N68" s="46"/>
      <c r="O68" s="47" t="n">
        <f aca="false">30наука!I21</f>
        <v>0</v>
      </c>
    </row>
    <row r="69" customFormat="false" ht="28.5" hidden="false" customHeight="true" outlineLevel="0" collapsed="false">
      <c r="A69" s="48" t="s">
        <v>287</v>
      </c>
      <c r="B69" s="48"/>
      <c r="C69" s="46" t="s">
        <v>288</v>
      </c>
      <c r="D69" s="46"/>
      <c r="E69" s="46"/>
      <c r="F69" s="46"/>
      <c r="G69" s="46"/>
      <c r="H69" s="46"/>
      <c r="I69" s="46"/>
      <c r="J69" s="46"/>
      <c r="K69" s="46"/>
      <c r="L69" s="46"/>
      <c r="M69" s="46"/>
      <c r="N69" s="46"/>
      <c r="O69" s="47" t="n">
        <f aca="false">31страхование!I21</f>
        <v>0</v>
      </c>
    </row>
    <row r="70" customFormat="false" ht="30.75" hidden="false" customHeight="true" outlineLevel="0" collapsed="false">
      <c r="A70" s="48" t="s">
        <v>289</v>
      </c>
      <c r="B70" s="48"/>
      <c r="C70" s="46" t="s">
        <v>134</v>
      </c>
      <c r="D70" s="46"/>
      <c r="E70" s="46"/>
      <c r="F70" s="46"/>
      <c r="G70" s="46"/>
      <c r="H70" s="46"/>
      <c r="I70" s="46"/>
      <c r="J70" s="46"/>
      <c r="K70" s="46"/>
      <c r="L70" s="46"/>
      <c r="M70" s="46"/>
      <c r="N70" s="46"/>
      <c r="O70" s="47" t="n">
        <f aca="false">'150.03'!BC11+'150.03'!BG11</f>
        <v>0</v>
      </c>
    </row>
    <row r="71" customFormat="false" ht="30.75" hidden="false" customHeight="true" outlineLevel="0" collapsed="false">
      <c r="A71" s="48" t="s">
        <v>290</v>
      </c>
      <c r="B71" s="48"/>
      <c r="C71" s="46" t="s">
        <v>291</v>
      </c>
      <c r="D71" s="46"/>
      <c r="E71" s="46"/>
      <c r="F71" s="46"/>
      <c r="G71" s="46"/>
      <c r="H71" s="46"/>
      <c r="I71" s="46"/>
      <c r="J71" s="46"/>
      <c r="K71" s="46"/>
      <c r="L71" s="46"/>
      <c r="M71" s="46"/>
      <c r="N71" s="46"/>
      <c r="O71" s="149"/>
    </row>
    <row r="72" customFormat="false" ht="28.5" hidden="false" customHeight="true" outlineLevel="0" collapsed="false">
      <c r="A72" s="48" t="s">
        <v>292</v>
      </c>
      <c r="B72" s="48"/>
      <c r="C72" s="46" t="s">
        <v>136</v>
      </c>
      <c r="D72" s="46"/>
      <c r="E72" s="46"/>
      <c r="F72" s="46"/>
      <c r="G72" s="46"/>
      <c r="H72" s="46"/>
      <c r="I72" s="46"/>
      <c r="J72" s="46"/>
      <c r="K72" s="46"/>
      <c r="L72" s="46"/>
      <c r="M72" s="46"/>
      <c r="N72" s="46"/>
      <c r="O72" s="47" t="n">
        <f aca="false">33обучение!I21</f>
        <v>0</v>
      </c>
    </row>
    <row r="73" customFormat="false" ht="32.25" hidden="false" customHeight="true" outlineLevel="0" collapsed="false">
      <c r="A73" s="48" t="s">
        <v>293</v>
      </c>
      <c r="B73" s="48"/>
      <c r="C73" s="46" t="s">
        <v>294</v>
      </c>
      <c r="D73" s="46"/>
      <c r="E73" s="46"/>
      <c r="F73" s="46"/>
      <c r="G73" s="46"/>
      <c r="H73" s="46"/>
      <c r="I73" s="46"/>
      <c r="J73" s="46"/>
      <c r="K73" s="46"/>
      <c r="L73" s="46"/>
      <c r="M73" s="46"/>
      <c r="N73" s="46"/>
      <c r="O73" s="47" t="n">
        <f aca="false">'№ 13 курсовые разницы'!J14</f>
        <v>0</v>
      </c>
    </row>
    <row r="74" customFormat="false" ht="25.5" hidden="false" customHeight="true" outlineLevel="0" collapsed="false">
      <c r="A74" s="48" t="s">
        <v>295</v>
      </c>
      <c r="B74" s="48"/>
      <c r="C74" s="45" t="s">
        <v>140</v>
      </c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5"/>
      <c r="O74" s="47" t="n">
        <f aca="false">35налоги!H13</f>
        <v>0</v>
      </c>
    </row>
    <row r="75" customFormat="false" ht="25.5" hidden="false" customHeight="true" outlineLevel="0" collapsed="false">
      <c r="A75" s="48" t="s">
        <v>296</v>
      </c>
      <c r="B75" s="48"/>
      <c r="C75" s="45" t="s">
        <v>142</v>
      </c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5"/>
      <c r="O75" s="47" t="n">
        <f aca="false">'150.05ФА  контракт'!K69</f>
        <v>0</v>
      </c>
    </row>
    <row r="76" customFormat="false" ht="21" hidden="false" customHeight="true" outlineLevel="0" collapsed="false">
      <c r="A76" s="48" t="s">
        <v>297</v>
      </c>
      <c r="B76" s="48"/>
      <c r="C76" s="46" t="s">
        <v>144</v>
      </c>
      <c r="D76" s="46"/>
      <c r="E76" s="46"/>
      <c r="F76" s="46"/>
      <c r="G76" s="46"/>
      <c r="H76" s="46"/>
      <c r="I76" s="46"/>
      <c r="J76" s="46"/>
      <c r="K76" s="46"/>
      <c r="L76" s="46"/>
      <c r="M76" s="46"/>
      <c r="N76" s="46"/>
      <c r="O76" s="148"/>
    </row>
    <row r="77" customFormat="false" ht="12" hidden="false" customHeight="true" outlineLevel="0" collapsed="false">
      <c r="A77" s="48"/>
      <c r="B77" s="48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5"/>
      <c r="O77" s="47"/>
    </row>
    <row r="78" customFormat="false" ht="25.5" hidden="false" customHeight="true" outlineLevel="0" collapsed="false">
      <c r="A78" s="48" t="s">
        <v>298</v>
      </c>
      <c r="B78" s="48"/>
      <c r="C78" s="45" t="s">
        <v>148</v>
      </c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5"/>
      <c r="O78" s="47" t="n">
        <f aca="false">'38др.вычеты'!J25</f>
        <v>0</v>
      </c>
    </row>
    <row r="79" customFormat="false" ht="8.25" hidden="false" customHeight="true" outlineLevel="0" collapsed="false">
      <c r="A79" s="58"/>
      <c r="B79" s="58"/>
      <c r="C79" s="46"/>
      <c r="D79" s="46"/>
      <c r="E79" s="46"/>
      <c r="F79" s="46"/>
      <c r="G79" s="46"/>
      <c r="H79" s="46"/>
      <c r="I79" s="46"/>
      <c r="J79" s="46"/>
      <c r="K79" s="46"/>
      <c r="L79" s="46"/>
      <c r="M79" s="46"/>
      <c r="N79" s="46"/>
      <c r="O79" s="47"/>
    </row>
    <row r="80" customFormat="false" ht="26.25" hidden="false" customHeight="true" outlineLevel="0" collapsed="false">
      <c r="A80" s="48" t="s">
        <v>299</v>
      </c>
      <c r="B80" s="48"/>
      <c r="C80" s="46" t="s">
        <v>300</v>
      </c>
      <c r="D80" s="46"/>
      <c r="E80" s="46"/>
      <c r="F80" s="46"/>
      <c r="G80" s="46"/>
      <c r="H80" s="46"/>
      <c r="I80" s="46"/>
      <c r="J80" s="46"/>
      <c r="K80" s="46"/>
      <c r="L80" s="46"/>
      <c r="M80" s="46"/>
      <c r="N80" s="46"/>
      <c r="O80" s="47" t="n">
        <f aca="false">O41+O59+O60+O61+O62+O63+O64+O65+O66+O67+O68+O69+O70+O72+O73+O74+O75+O77+O78+O71+O76</f>
        <v>0</v>
      </c>
    </row>
    <row r="81" customFormat="false" ht="14.25" hidden="false" customHeight="false" outlineLevel="0" collapsed="false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</row>
    <row r="82" customFormat="false" ht="13.5" hidden="false" customHeight="false" outlineLevel="0" collapsed="false">
      <c r="A82" s="12"/>
      <c r="B82" s="13" t="s">
        <v>154</v>
      </c>
      <c r="C82" s="13"/>
      <c r="D82" s="13"/>
      <c r="E82" s="13"/>
      <c r="F82" s="13"/>
      <c r="G82" s="13"/>
      <c r="H82" s="13"/>
      <c r="I82" s="13"/>
      <c r="J82" s="13"/>
      <c r="K82" s="13"/>
      <c r="L82" s="14"/>
      <c r="M82" s="14"/>
      <c r="N82" s="14"/>
      <c r="O82" s="15"/>
    </row>
    <row r="83" customFormat="false" ht="14.25" hidden="false" customHeight="false" outlineLevel="0" collapsed="false">
      <c r="A83" s="52"/>
      <c r="B83" s="72"/>
      <c r="C83" s="72"/>
      <c r="D83" s="72"/>
      <c r="E83" s="72"/>
      <c r="F83" s="72"/>
      <c r="G83" s="72"/>
      <c r="H83" s="72"/>
      <c r="I83" s="72"/>
      <c r="J83" s="72"/>
      <c r="K83" s="72"/>
      <c r="L83" s="73"/>
      <c r="M83" s="73"/>
      <c r="N83" s="73"/>
      <c r="O83" s="73"/>
    </row>
    <row r="84" customFormat="false" ht="27" hidden="false" customHeight="true" outlineLevel="0" collapsed="false">
      <c r="A84" s="57" t="s">
        <v>301</v>
      </c>
      <c r="B84" s="57"/>
      <c r="C84" s="142" t="s">
        <v>156</v>
      </c>
      <c r="D84" s="142"/>
      <c r="E84" s="142"/>
      <c r="F84" s="142"/>
      <c r="G84" s="142"/>
      <c r="H84" s="142"/>
      <c r="I84" s="142"/>
      <c r="J84" s="142"/>
      <c r="K84" s="142"/>
      <c r="L84" s="142"/>
      <c r="M84" s="142"/>
      <c r="N84" s="142"/>
      <c r="O84" s="143" t="n">
        <f aca="false">O85-O86</f>
        <v>0</v>
      </c>
    </row>
    <row r="85" customFormat="false" ht="24.75" hidden="false" customHeight="true" outlineLevel="0" collapsed="false">
      <c r="A85" s="48" t="s">
        <v>77</v>
      </c>
      <c r="B85" s="48"/>
      <c r="C85" s="45" t="s">
        <v>157</v>
      </c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5"/>
      <c r="O85" s="144" t="n">
        <f aca="false">40корр!K13</f>
        <v>0</v>
      </c>
    </row>
    <row r="86" customFormat="false" ht="25.5" hidden="false" customHeight="true" outlineLevel="0" collapsed="false">
      <c r="A86" s="48" t="s">
        <v>79</v>
      </c>
      <c r="B86" s="48"/>
      <c r="C86" s="45" t="s">
        <v>158</v>
      </c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144" t="n">
        <f aca="false">40корр!K22</f>
        <v>0</v>
      </c>
    </row>
    <row r="87" customFormat="false" ht="14.25" hidden="false" customHeight="false" outlineLevel="0" collapsed="false">
      <c r="A87" s="150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</row>
    <row r="88" customFormat="false" ht="13.5" hidden="false" customHeight="false" outlineLevel="0" collapsed="false">
      <c r="A88" s="63"/>
      <c r="B88" s="151" t="s">
        <v>159</v>
      </c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65"/>
      <c r="N88" s="65"/>
      <c r="O88" s="66"/>
    </row>
    <row r="89" customFormat="false" ht="14.25" hidden="false" customHeight="false" outlineLevel="0" collapsed="false">
      <c r="A89" s="16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8"/>
      <c r="M89" s="28"/>
      <c r="N89" s="28"/>
      <c r="O89" s="28"/>
    </row>
    <row r="90" customFormat="false" ht="27" hidden="false" customHeight="true" outlineLevel="0" collapsed="false">
      <c r="A90" s="57" t="s">
        <v>302</v>
      </c>
      <c r="B90" s="57"/>
      <c r="C90" s="142" t="s">
        <v>157</v>
      </c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52"/>
    </row>
    <row r="91" customFormat="false" ht="24.75" hidden="false" customHeight="true" outlineLevel="0" collapsed="false">
      <c r="A91" s="145" t="s">
        <v>303</v>
      </c>
      <c r="B91" s="145"/>
      <c r="C91" s="153" t="s">
        <v>158</v>
      </c>
      <c r="D91" s="153"/>
      <c r="E91" s="153"/>
      <c r="F91" s="153"/>
      <c r="G91" s="153"/>
      <c r="H91" s="153"/>
      <c r="I91" s="153"/>
      <c r="J91" s="153"/>
      <c r="K91" s="153"/>
      <c r="L91" s="153"/>
      <c r="M91" s="153"/>
      <c r="N91" s="153"/>
      <c r="O91" s="154"/>
    </row>
    <row r="92" customFormat="false" ht="14.25" hidden="false" customHeight="false" outlineLevel="0" collapsed="false">
      <c r="A92" s="155"/>
      <c r="B92" s="155"/>
      <c r="C92" s="155"/>
      <c r="D92" s="155"/>
      <c r="E92" s="155"/>
      <c r="F92" s="155"/>
      <c r="G92" s="155"/>
      <c r="H92" s="155"/>
      <c r="I92" s="155"/>
      <c r="J92" s="155"/>
      <c r="K92" s="155"/>
      <c r="L92" s="155"/>
      <c r="M92" s="155"/>
      <c r="N92" s="155"/>
      <c r="O92" s="155"/>
    </row>
    <row r="93" customFormat="false" ht="13.5" hidden="false" customHeight="false" outlineLevel="0" collapsed="false">
      <c r="A93" s="12"/>
      <c r="B93" s="13" t="s">
        <v>162</v>
      </c>
      <c r="C93" s="13"/>
      <c r="D93" s="13"/>
      <c r="E93" s="13"/>
      <c r="F93" s="13"/>
      <c r="G93" s="13"/>
      <c r="H93" s="13"/>
      <c r="I93" s="13"/>
      <c r="J93" s="13"/>
      <c r="K93" s="13"/>
      <c r="L93" s="71"/>
      <c r="M93" s="71"/>
      <c r="N93" s="71"/>
      <c r="O93" s="71"/>
    </row>
    <row r="94" customFormat="false" ht="14.25" hidden="false" customHeight="false" outlineLevel="0" collapsed="false">
      <c r="A94" s="52"/>
      <c r="B94" s="72"/>
      <c r="C94" s="72"/>
      <c r="D94" s="72"/>
      <c r="E94" s="72"/>
      <c r="F94" s="72"/>
      <c r="G94" s="72"/>
      <c r="H94" s="72"/>
      <c r="I94" s="72"/>
      <c r="J94" s="72"/>
      <c r="K94" s="72"/>
      <c r="L94" s="73"/>
      <c r="M94" s="73"/>
      <c r="N94" s="73"/>
      <c r="O94" s="73"/>
    </row>
    <row r="95" customFormat="false" ht="33.75" hidden="false" customHeight="true" outlineLevel="0" collapsed="false">
      <c r="A95" s="57" t="s">
        <v>304</v>
      </c>
      <c r="B95" s="57"/>
      <c r="C95" s="156" t="s">
        <v>305</v>
      </c>
      <c r="D95" s="156"/>
      <c r="E95" s="156"/>
      <c r="F95" s="156"/>
      <c r="G95" s="156"/>
      <c r="H95" s="156"/>
      <c r="I95" s="156"/>
      <c r="J95" s="156"/>
      <c r="K95" s="156"/>
      <c r="L95" s="156"/>
      <c r="M95" s="156"/>
      <c r="N95" s="156"/>
      <c r="O95" s="143" t="n">
        <f aca="false">O37-O80+O84+O90-O91</f>
        <v>0</v>
      </c>
    </row>
    <row r="96" customFormat="false" ht="24.75" hidden="false" customHeight="true" outlineLevel="0" collapsed="false">
      <c r="A96" s="48" t="s">
        <v>306</v>
      </c>
      <c r="B96" s="48"/>
      <c r="C96" s="45" t="s">
        <v>307</v>
      </c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5"/>
      <c r="O96" s="157"/>
    </row>
    <row r="97" customFormat="false" ht="6" hidden="false" customHeight="true" outlineLevel="0" collapsed="false">
      <c r="A97" s="58"/>
      <c r="B97" s="58"/>
      <c r="C97" s="46"/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144"/>
    </row>
    <row r="98" customFormat="false" ht="27" hidden="false" customHeight="true" outlineLevel="0" collapsed="false">
      <c r="A98" s="48" t="s">
        <v>308</v>
      </c>
      <c r="B98" s="48"/>
      <c r="C98" s="46" t="s">
        <v>309</v>
      </c>
      <c r="D98" s="46"/>
      <c r="E98" s="46"/>
      <c r="F98" s="46"/>
      <c r="G98" s="46"/>
      <c r="H98" s="46"/>
      <c r="I98" s="46"/>
      <c r="J98" s="46"/>
      <c r="K98" s="46"/>
      <c r="L98" s="46"/>
      <c r="M98" s="46"/>
      <c r="N98" s="46"/>
      <c r="O98" s="157"/>
    </row>
    <row r="99" customFormat="false" ht="27" hidden="false" customHeight="true" outlineLevel="0" collapsed="false">
      <c r="A99" s="48" t="s">
        <v>310</v>
      </c>
      <c r="B99" s="48"/>
      <c r="C99" s="46" t="s">
        <v>311</v>
      </c>
      <c r="D99" s="46"/>
      <c r="E99" s="46"/>
      <c r="F99" s="46"/>
      <c r="G99" s="46"/>
      <c r="H99" s="46"/>
      <c r="I99" s="46"/>
      <c r="J99" s="46"/>
      <c r="K99" s="46"/>
      <c r="L99" s="46"/>
      <c r="M99" s="46"/>
      <c r="N99" s="46"/>
      <c r="O99" s="144" t="n">
        <f aca="false">O95-O98</f>
        <v>0</v>
      </c>
    </row>
    <row r="100" customFormat="false" ht="27" hidden="false" customHeight="true" outlineLevel="0" collapsed="false">
      <c r="A100" s="48" t="s">
        <v>312</v>
      </c>
      <c r="B100" s="48"/>
      <c r="C100" s="46" t="s">
        <v>313</v>
      </c>
      <c r="D100" s="46"/>
      <c r="E100" s="46"/>
      <c r="F100" s="46"/>
      <c r="G100" s="46"/>
      <c r="H100" s="46"/>
      <c r="I100" s="46"/>
      <c r="J100" s="46"/>
      <c r="K100" s="46"/>
      <c r="L100" s="46"/>
      <c r="M100" s="46"/>
      <c r="N100" s="46"/>
      <c r="O100" s="157"/>
    </row>
    <row r="101" customFormat="false" ht="21" hidden="false" customHeight="true" outlineLevel="0" collapsed="false">
      <c r="A101" s="48" t="s">
        <v>77</v>
      </c>
      <c r="B101" s="48"/>
      <c r="C101" s="45" t="s">
        <v>314</v>
      </c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5"/>
      <c r="O101" s="157"/>
    </row>
    <row r="102" customFormat="false" ht="27" hidden="false" customHeight="true" outlineLevel="0" collapsed="false">
      <c r="A102" s="48" t="s">
        <v>79</v>
      </c>
      <c r="B102" s="48"/>
      <c r="C102" s="45" t="s">
        <v>315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5"/>
      <c r="O102" s="157"/>
    </row>
    <row r="103" customFormat="false" ht="8.25" hidden="false" customHeight="true" outlineLevel="0" collapsed="false">
      <c r="A103" s="48"/>
      <c r="B103" s="48"/>
      <c r="C103" s="46"/>
      <c r="D103" s="46"/>
      <c r="E103" s="46"/>
      <c r="F103" s="46"/>
      <c r="G103" s="46"/>
      <c r="H103" s="46"/>
      <c r="I103" s="46"/>
      <c r="J103" s="46"/>
      <c r="K103" s="46"/>
      <c r="L103" s="46"/>
      <c r="M103" s="46"/>
      <c r="N103" s="46"/>
      <c r="O103" s="144"/>
    </row>
    <row r="104" customFormat="false" ht="41.25" hidden="false" customHeight="true" outlineLevel="0" collapsed="false">
      <c r="A104" s="48" t="s">
        <v>316</v>
      </c>
      <c r="B104" s="48"/>
      <c r="C104" s="46" t="s">
        <v>178</v>
      </c>
      <c r="D104" s="46"/>
      <c r="E104" s="46"/>
      <c r="F104" s="46"/>
      <c r="G104" s="46"/>
      <c r="H104" s="46"/>
      <c r="I104" s="46"/>
      <c r="J104" s="46"/>
      <c r="K104" s="46"/>
      <c r="L104" s="46"/>
      <c r="M104" s="46"/>
      <c r="N104" s="46"/>
      <c r="O104" s="157"/>
    </row>
    <row r="105" customFormat="false" ht="28.5" hidden="false" customHeight="true" outlineLevel="0" collapsed="false">
      <c r="A105" s="48" t="s">
        <v>317</v>
      </c>
      <c r="B105" s="48"/>
      <c r="C105" s="46" t="s">
        <v>180</v>
      </c>
      <c r="D105" s="46"/>
      <c r="E105" s="46"/>
      <c r="F105" s="46"/>
      <c r="G105" s="46"/>
      <c r="H105" s="46"/>
      <c r="I105" s="46"/>
      <c r="J105" s="46"/>
      <c r="K105" s="46"/>
      <c r="L105" s="46"/>
      <c r="M105" s="46"/>
      <c r="N105" s="46"/>
      <c r="O105" s="144" t="n">
        <f aca="false">IF(O95&gt;0,O104,-(O95+O104))</f>
        <v>0</v>
      </c>
    </row>
    <row r="106" customFormat="false" ht="33" hidden="false" customHeight="true" outlineLevel="0" collapsed="false">
      <c r="A106" s="48" t="s">
        <v>318</v>
      </c>
      <c r="B106" s="48"/>
      <c r="C106" s="46" t="s">
        <v>182</v>
      </c>
      <c r="D106" s="46"/>
      <c r="E106" s="46"/>
      <c r="F106" s="46"/>
      <c r="G106" s="46"/>
      <c r="H106" s="46"/>
      <c r="I106" s="46"/>
      <c r="J106" s="46"/>
      <c r="K106" s="46"/>
      <c r="L106" s="46"/>
      <c r="M106" s="46"/>
      <c r="N106" s="46"/>
      <c r="O106" s="157"/>
    </row>
    <row r="107" customFormat="false" ht="30" hidden="false" customHeight="true" outlineLevel="0" collapsed="false">
      <c r="A107" s="158"/>
      <c r="B107" s="44" t="s">
        <v>83</v>
      </c>
      <c r="C107" s="46" t="s">
        <v>183</v>
      </c>
      <c r="D107" s="46"/>
      <c r="E107" s="46"/>
      <c r="F107" s="46"/>
      <c r="G107" s="46"/>
      <c r="H107" s="46"/>
      <c r="I107" s="46"/>
      <c r="J107" s="46"/>
      <c r="K107" s="46"/>
      <c r="L107" s="46"/>
      <c r="M107" s="46"/>
      <c r="N107" s="46"/>
      <c r="O107" s="157"/>
    </row>
    <row r="108" customFormat="false" ht="27" hidden="false" customHeight="true" outlineLevel="0" collapsed="false">
      <c r="A108" s="158"/>
      <c r="B108" s="44" t="s">
        <v>85</v>
      </c>
      <c r="C108" s="46" t="s">
        <v>184</v>
      </c>
      <c r="D108" s="46"/>
      <c r="E108" s="46"/>
      <c r="F108" s="46"/>
      <c r="G108" s="46"/>
      <c r="H108" s="46"/>
      <c r="I108" s="46"/>
      <c r="J108" s="46"/>
      <c r="K108" s="46"/>
      <c r="L108" s="46"/>
      <c r="M108" s="46"/>
      <c r="N108" s="46"/>
      <c r="O108" s="157"/>
    </row>
    <row r="109" customFormat="false" ht="33" hidden="false" customHeight="true" outlineLevel="0" collapsed="false">
      <c r="A109" s="48" t="s">
        <v>319</v>
      </c>
      <c r="B109" s="48"/>
      <c r="C109" s="46" t="s">
        <v>320</v>
      </c>
      <c r="D109" s="46"/>
      <c r="E109" s="46"/>
      <c r="F109" s="46"/>
      <c r="G109" s="46"/>
      <c r="H109" s="46"/>
      <c r="I109" s="46"/>
      <c r="J109" s="46"/>
      <c r="K109" s="46"/>
      <c r="L109" s="46"/>
      <c r="M109" s="46"/>
      <c r="N109" s="46"/>
      <c r="O109" s="144" t="n">
        <f aca="false">IF(O106&gt;O95,0,O95-O106)</f>
        <v>0</v>
      </c>
    </row>
    <row r="110" customFormat="false" ht="6" hidden="false" customHeight="true" outlineLevel="0" collapsed="false">
      <c r="A110" s="48"/>
      <c r="B110" s="48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144"/>
    </row>
    <row r="111" customFormat="false" ht="21" hidden="false" customHeight="true" outlineLevel="0" collapsed="false">
      <c r="A111" s="48" t="s">
        <v>321</v>
      </c>
      <c r="B111" s="48"/>
      <c r="C111" s="45" t="s">
        <v>322</v>
      </c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144" t="n">
        <f aca="false">'50убытки перенос'!I13</f>
        <v>0</v>
      </c>
    </row>
    <row r="112" customFormat="false" ht="21" hidden="false" customHeight="true" outlineLevel="0" collapsed="false">
      <c r="A112" s="48" t="s">
        <v>77</v>
      </c>
      <c r="B112" s="48"/>
      <c r="C112" s="45" t="s">
        <v>189</v>
      </c>
      <c r="D112" s="45"/>
      <c r="E112" s="45"/>
      <c r="F112" s="45"/>
      <c r="G112" s="45"/>
      <c r="H112" s="45"/>
      <c r="I112" s="45"/>
      <c r="J112" s="45"/>
      <c r="K112" s="45"/>
      <c r="L112" s="45"/>
      <c r="M112" s="45"/>
      <c r="N112" s="45"/>
      <c r="O112" s="157"/>
    </row>
    <row r="113" customFormat="false" ht="27.75" hidden="false" customHeight="true" outlineLevel="0" collapsed="false">
      <c r="A113" s="48" t="s">
        <v>323</v>
      </c>
      <c r="B113" s="48"/>
      <c r="C113" s="46" t="s">
        <v>324</v>
      </c>
      <c r="D113" s="46"/>
      <c r="E113" s="46"/>
      <c r="F113" s="46"/>
      <c r="G113" s="46"/>
      <c r="H113" s="46"/>
      <c r="I113" s="46"/>
      <c r="J113" s="46"/>
      <c r="K113" s="46"/>
      <c r="L113" s="46"/>
      <c r="M113" s="46"/>
      <c r="N113" s="46"/>
      <c r="O113" s="144" t="n">
        <f aca="false">IF(O111&gt;O109,0,O109-O111)</f>
        <v>0</v>
      </c>
    </row>
    <row r="114" customFormat="false" ht="25.5" hidden="false" customHeight="true" outlineLevel="0" collapsed="false">
      <c r="A114" s="159" t="s">
        <v>325</v>
      </c>
      <c r="B114" s="159"/>
      <c r="C114" s="160" t="s">
        <v>326</v>
      </c>
      <c r="D114" s="160"/>
      <c r="E114" s="160"/>
      <c r="F114" s="160"/>
      <c r="G114" s="160"/>
      <c r="H114" s="160"/>
      <c r="I114" s="160"/>
      <c r="J114" s="160"/>
      <c r="K114" s="160"/>
      <c r="L114" s="160"/>
      <c r="M114" s="160"/>
      <c r="N114" s="160"/>
      <c r="O114" s="161" t="n">
        <f aca="false">IF(O112&gt;O101,0,O101-O112)</f>
        <v>0</v>
      </c>
    </row>
    <row r="115" customFormat="false" ht="32.25" hidden="false" customHeight="true" outlineLevel="0" collapsed="false">
      <c r="A115" s="12"/>
      <c r="B115" s="13" t="s">
        <v>190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4"/>
      <c r="M115" s="14"/>
      <c r="N115" s="14"/>
      <c r="O115" s="15"/>
    </row>
    <row r="116" customFormat="false" ht="26.25" hidden="false" customHeight="true" outlineLevel="0" collapsed="false">
      <c r="A116" s="75"/>
      <c r="B116" s="75"/>
      <c r="C116" s="72"/>
      <c r="D116" s="72"/>
      <c r="E116" s="72"/>
      <c r="F116" s="72"/>
      <c r="G116" s="72"/>
      <c r="H116" s="72"/>
      <c r="I116" s="72"/>
      <c r="J116" s="72"/>
      <c r="K116" s="72"/>
      <c r="L116" s="73"/>
      <c r="M116" s="73"/>
      <c r="N116" s="73"/>
      <c r="O116" s="73"/>
    </row>
    <row r="117" customFormat="false" ht="26.25" hidden="false" customHeight="true" outlineLevel="0" collapsed="false">
      <c r="A117" s="57" t="s">
        <v>327</v>
      </c>
      <c r="B117" s="57"/>
      <c r="C117" s="142" t="s">
        <v>196</v>
      </c>
      <c r="D117" s="142"/>
      <c r="E117" s="142"/>
      <c r="F117" s="142"/>
      <c r="G117" s="142"/>
      <c r="H117" s="142"/>
      <c r="I117" s="142"/>
      <c r="J117" s="142"/>
      <c r="K117" s="142"/>
      <c r="L117" s="142"/>
      <c r="M117" s="142"/>
      <c r="N117" s="142"/>
      <c r="O117" s="162" t="n">
        <v>0.2</v>
      </c>
    </row>
    <row r="118" customFormat="false" ht="26.25" hidden="false" customHeight="true" outlineLevel="0" collapsed="false">
      <c r="A118" s="48" t="s">
        <v>328</v>
      </c>
      <c r="B118" s="48"/>
      <c r="C118" s="45" t="s">
        <v>198</v>
      </c>
      <c r="D118" s="45"/>
      <c r="E118" s="45"/>
      <c r="F118" s="45"/>
      <c r="G118" s="45"/>
      <c r="H118" s="45"/>
      <c r="I118" s="45"/>
      <c r="J118" s="45"/>
      <c r="K118" s="45"/>
      <c r="L118" s="45"/>
      <c r="M118" s="45"/>
      <c r="N118" s="45"/>
      <c r="O118" s="144" t="n">
        <f aca="false">O113*O117</f>
        <v>0</v>
      </c>
    </row>
    <row r="119" customFormat="false" ht="26.25" hidden="false" customHeight="true" outlineLevel="0" collapsed="false">
      <c r="A119" s="48" t="s">
        <v>329</v>
      </c>
      <c r="B119" s="48"/>
      <c r="C119" s="46" t="s">
        <v>330</v>
      </c>
      <c r="D119" s="46"/>
      <c r="E119" s="46"/>
      <c r="F119" s="46"/>
      <c r="G119" s="46"/>
      <c r="H119" s="46"/>
      <c r="I119" s="46"/>
      <c r="J119" s="46"/>
      <c r="K119" s="46"/>
      <c r="L119" s="46"/>
      <c r="M119" s="46"/>
      <c r="N119" s="46"/>
      <c r="O119" s="144" t="n">
        <f aca="false">IF((O118-O120-O121-O122-O123-O124-O125)&lt;0,0,(O118-O120-O121-O122-O123-O124-O125))</f>
        <v>0</v>
      </c>
    </row>
    <row r="120" customFormat="false" ht="31.5" hidden="false" customHeight="true" outlineLevel="0" collapsed="false">
      <c r="A120" s="77" t="s">
        <v>77</v>
      </c>
      <c r="B120" s="77"/>
      <c r="C120" s="45" t="s">
        <v>201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45"/>
      <c r="N120" s="45"/>
      <c r="O120" s="157"/>
    </row>
    <row r="121" customFormat="false" ht="30" hidden="false" customHeight="true" outlineLevel="0" collapsed="false">
      <c r="A121" s="77" t="s">
        <v>79</v>
      </c>
      <c r="B121" s="77"/>
      <c r="C121" s="45" t="s">
        <v>202</v>
      </c>
      <c r="D121" s="45"/>
      <c r="E121" s="45"/>
      <c r="F121" s="45"/>
      <c r="G121" s="45"/>
      <c r="H121" s="45"/>
      <c r="I121" s="45"/>
      <c r="J121" s="45"/>
      <c r="K121" s="45"/>
      <c r="L121" s="45"/>
      <c r="M121" s="45"/>
      <c r="N121" s="45"/>
      <c r="O121" s="157"/>
    </row>
    <row r="122" customFormat="false" ht="30.75" hidden="false" customHeight="true" outlineLevel="0" collapsed="false">
      <c r="A122" s="77" t="s">
        <v>81</v>
      </c>
      <c r="B122" s="77"/>
      <c r="C122" s="46" t="s">
        <v>203</v>
      </c>
      <c r="D122" s="46"/>
      <c r="E122" s="46"/>
      <c r="F122" s="46"/>
      <c r="G122" s="46"/>
      <c r="H122" s="46"/>
      <c r="I122" s="46"/>
      <c r="J122" s="46"/>
      <c r="K122" s="46"/>
      <c r="L122" s="46"/>
      <c r="M122" s="46"/>
      <c r="N122" s="46"/>
      <c r="O122" s="157"/>
    </row>
    <row r="123" customFormat="false" ht="25.5" hidden="false" customHeight="true" outlineLevel="0" collapsed="false">
      <c r="A123" s="77" t="s">
        <v>99</v>
      </c>
      <c r="B123" s="77"/>
      <c r="C123" s="46" t="s">
        <v>204</v>
      </c>
      <c r="D123" s="46"/>
      <c r="E123" s="46"/>
      <c r="F123" s="46"/>
      <c r="G123" s="46"/>
      <c r="H123" s="46"/>
      <c r="I123" s="46"/>
      <c r="J123" s="46"/>
      <c r="K123" s="46"/>
      <c r="L123" s="46"/>
      <c r="M123" s="46"/>
      <c r="N123" s="46"/>
      <c r="O123" s="157"/>
    </row>
    <row r="124" customFormat="false" ht="25.5" hidden="false" customHeight="true" outlineLevel="0" collapsed="false">
      <c r="A124" s="77" t="s">
        <v>101</v>
      </c>
      <c r="B124" s="77"/>
      <c r="C124" s="46" t="s">
        <v>205</v>
      </c>
      <c r="D124" s="46"/>
      <c r="E124" s="46"/>
      <c r="F124" s="46"/>
      <c r="G124" s="46"/>
      <c r="H124" s="46"/>
      <c r="I124" s="46"/>
      <c r="J124" s="46"/>
      <c r="K124" s="46"/>
      <c r="L124" s="46"/>
      <c r="M124" s="46"/>
      <c r="N124" s="46"/>
      <c r="O124" s="157"/>
    </row>
    <row r="125" customFormat="false" ht="25.5" hidden="false" customHeight="true" outlineLevel="0" collapsed="false">
      <c r="A125" s="77" t="s">
        <v>103</v>
      </c>
      <c r="B125" s="77"/>
      <c r="C125" s="45" t="s">
        <v>331</v>
      </c>
      <c r="D125" s="45"/>
      <c r="E125" s="45"/>
      <c r="F125" s="45"/>
      <c r="G125" s="45"/>
      <c r="H125" s="45"/>
      <c r="I125" s="45"/>
      <c r="J125" s="45"/>
      <c r="K125" s="45"/>
      <c r="L125" s="45"/>
      <c r="M125" s="45"/>
      <c r="N125" s="45"/>
      <c r="O125" s="157"/>
    </row>
    <row r="126" customFormat="false" ht="6" hidden="false" customHeight="true" outlineLevel="0" collapsed="false">
      <c r="A126" s="77"/>
      <c r="B126" s="77"/>
      <c r="C126" s="46"/>
      <c r="D126" s="46"/>
      <c r="E126" s="46"/>
      <c r="F126" s="46"/>
      <c r="G126" s="46"/>
      <c r="H126" s="46"/>
      <c r="I126" s="46"/>
      <c r="J126" s="46"/>
      <c r="K126" s="46"/>
      <c r="L126" s="46"/>
      <c r="M126" s="46"/>
      <c r="N126" s="46"/>
      <c r="O126" s="144"/>
    </row>
    <row r="127" customFormat="false" ht="23.25" hidden="false" customHeight="true" outlineLevel="0" collapsed="false">
      <c r="A127" s="48" t="s">
        <v>332</v>
      </c>
      <c r="B127" s="48"/>
      <c r="C127" s="45" t="s">
        <v>333</v>
      </c>
      <c r="D127" s="45"/>
      <c r="E127" s="45"/>
      <c r="F127" s="45"/>
      <c r="G127" s="45"/>
      <c r="H127" s="45"/>
      <c r="I127" s="45"/>
      <c r="J127" s="45"/>
      <c r="K127" s="45"/>
      <c r="L127" s="45"/>
      <c r="M127" s="45"/>
      <c r="N127" s="45"/>
      <c r="O127" s="144" t="n">
        <f aca="false">O119-O128</f>
        <v>0</v>
      </c>
    </row>
    <row r="128" customFormat="false" ht="22.5" hidden="false" customHeight="true" outlineLevel="0" collapsed="false">
      <c r="A128" s="77" t="s">
        <v>77</v>
      </c>
      <c r="B128" s="77"/>
      <c r="C128" s="46" t="s">
        <v>209</v>
      </c>
      <c r="D128" s="46"/>
      <c r="E128" s="46"/>
      <c r="F128" s="46"/>
      <c r="G128" s="46"/>
      <c r="H128" s="46"/>
      <c r="I128" s="46"/>
      <c r="J128" s="46"/>
      <c r="K128" s="46"/>
      <c r="L128" s="46"/>
      <c r="M128" s="46"/>
      <c r="N128" s="46"/>
      <c r="O128" s="157"/>
    </row>
    <row r="129" customFormat="false" ht="31.5" hidden="false" customHeight="true" outlineLevel="0" collapsed="false">
      <c r="A129" s="48" t="s">
        <v>334</v>
      </c>
      <c r="B129" s="48"/>
      <c r="C129" s="46" t="s">
        <v>335</v>
      </c>
      <c r="D129" s="46"/>
      <c r="E129" s="46"/>
      <c r="F129" s="46"/>
      <c r="G129" s="46"/>
      <c r="H129" s="46"/>
      <c r="I129" s="46"/>
      <c r="J129" s="46"/>
      <c r="K129" s="46"/>
      <c r="L129" s="46"/>
      <c r="M129" s="46"/>
      <c r="N129" s="46"/>
      <c r="O129" s="47" t="n">
        <f aca="false">O114*O117</f>
        <v>0</v>
      </c>
    </row>
    <row r="130" customFormat="false" ht="30" hidden="false" customHeight="true" outlineLevel="0" collapsed="false">
      <c r="A130" s="48" t="s">
        <v>336</v>
      </c>
      <c r="B130" s="48"/>
      <c r="C130" s="46" t="s">
        <v>337</v>
      </c>
      <c r="D130" s="46"/>
      <c r="E130" s="46"/>
      <c r="F130" s="46"/>
      <c r="G130" s="46"/>
      <c r="H130" s="46"/>
      <c r="I130" s="46"/>
      <c r="J130" s="46"/>
      <c r="K130" s="46"/>
      <c r="L130" s="46"/>
      <c r="M130" s="46"/>
      <c r="N130" s="46"/>
      <c r="O130" s="47" t="n">
        <f aca="false">O102*O117</f>
        <v>0</v>
      </c>
    </row>
    <row r="131" customFormat="false" ht="30.75" hidden="false" customHeight="true" outlineLevel="0" collapsed="false">
      <c r="A131" s="48" t="s">
        <v>338</v>
      </c>
      <c r="B131" s="48"/>
      <c r="C131" s="46" t="s">
        <v>339</v>
      </c>
      <c r="D131" s="46"/>
      <c r="E131" s="46"/>
      <c r="F131" s="46"/>
      <c r="G131" s="46"/>
      <c r="H131" s="46"/>
      <c r="I131" s="46"/>
      <c r="J131" s="46"/>
      <c r="K131" s="46"/>
      <c r="L131" s="46"/>
      <c r="M131" s="46"/>
      <c r="N131" s="46"/>
      <c r="O131" s="47" t="n">
        <f aca="false">IF(O121&gt;O129,0,O129-O121)</f>
        <v>0</v>
      </c>
    </row>
    <row r="132" s="131" customFormat="true" ht="13.5" hidden="false" customHeight="false" outlineLevel="0" collapsed="false">
      <c r="A132" s="48" t="s">
        <v>340</v>
      </c>
      <c r="B132" s="48"/>
      <c r="C132" s="45" t="s">
        <v>341</v>
      </c>
      <c r="D132" s="45"/>
      <c r="E132" s="45"/>
      <c r="F132" s="45"/>
      <c r="G132" s="45"/>
      <c r="H132" s="45"/>
      <c r="I132" s="45"/>
      <c r="J132" s="45"/>
      <c r="K132" s="45"/>
      <c r="L132" s="45"/>
      <c r="M132" s="45"/>
      <c r="N132" s="45"/>
      <c r="O132" s="144" t="n">
        <f aca="false">O113-O127</f>
        <v>0</v>
      </c>
    </row>
    <row r="133" customFormat="false" ht="13.5" hidden="false" customHeight="false" outlineLevel="0" collapsed="false">
      <c r="A133" s="48" t="s">
        <v>342</v>
      </c>
      <c r="B133" s="48"/>
      <c r="C133" s="45" t="s">
        <v>219</v>
      </c>
      <c r="D133" s="45"/>
      <c r="E133" s="45"/>
      <c r="F133" s="45"/>
      <c r="G133" s="45"/>
      <c r="H133" s="45"/>
      <c r="I133" s="45"/>
      <c r="J133" s="45"/>
      <c r="K133" s="45"/>
      <c r="L133" s="45"/>
      <c r="M133" s="45"/>
      <c r="N133" s="45"/>
      <c r="O133" s="144"/>
    </row>
    <row r="134" customFormat="false" ht="13.5" hidden="false" customHeight="true" outlineLevel="0" collapsed="false">
      <c r="A134" s="58" t="s">
        <v>77</v>
      </c>
      <c r="B134" s="58"/>
      <c r="C134" s="46" t="s">
        <v>220</v>
      </c>
      <c r="D134" s="46"/>
      <c r="E134" s="46"/>
      <c r="F134" s="46"/>
      <c r="G134" s="46"/>
      <c r="H134" s="46"/>
      <c r="I134" s="46"/>
      <c r="J134" s="46"/>
      <c r="K134" s="46"/>
      <c r="L134" s="46"/>
      <c r="M134" s="46"/>
      <c r="N134" s="46"/>
      <c r="O134" s="157"/>
    </row>
    <row r="135" customFormat="false" ht="13.5" hidden="false" customHeight="false" outlineLevel="0" collapsed="false">
      <c r="A135" s="58" t="s">
        <v>79</v>
      </c>
      <c r="B135" s="58"/>
      <c r="C135" s="78" t="s">
        <v>221</v>
      </c>
      <c r="D135" s="78"/>
      <c r="E135" s="45" t="s">
        <v>222</v>
      </c>
      <c r="F135" s="45"/>
      <c r="G135" s="45"/>
      <c r="H135" s="45"/>
      <c r="I135" s="45"/>
      <c r="J135" s="45"/>
      <c r="K135" s="45"/>
      <c r="L135" s="45"/>
      <c r="M135" s="45"/>
      <c r="N135" s="45"/>
      <c r="O135" s="157"/>
    </row>
    <row r="136" customFormat="false" ht="13.5" hidden="false" customHeight="true" outlineLevel="0" collapsed="false">
      <c r="A136" s="58" t="s">
        <v>81</v>
      </c>
      <c r="B136" s="58"/>
      <c r="C136" s="46" t="s">
        <v>223</v>
      </c>
      <c r="D136" s="46"/>
      <c r="E136" s="46"/>
      <c r="F136" s="46"/>
      <c r="G136" s="46"/>
      <c r="H136" s="46"/>
      <c r="I136" s="46"/>
      <c r="J136" s="46"/>
      <c r="K136" s="46"/>
      <c r="L136" s="46"/>
      <c r="M136" s="46"/>
      <c r="N136" s="46"/>
      <c r="O136" s="157"/>
    </row>
    <row r="137" customFormat="false" ht="13.5" hidden="false" customHeight="true" outlineLevel="0" collapsed="false">
      <c r="A137" s="58" t="s">
        <v>99</v>
      </c>
      <c r="B137" s="58"/>
      <c r="C137" s="46" t="s">
        <v>224</v>
      </c>
      <c r="D137" s="46"/>
      <c r="E137" s="46"/>
      <c r="F137" s="46"/>
      <c r="G137" s="46"/>
      <c r="H137" s="46"/>
      <c r="I137" s="163"/>
      <c r="J137" s="163"/>
      <c r="K137" s="163"/>
      <c r="L137" s="163"/>
      <c r="M137" s="163"/>
      <c r="N137" s="163"/>
      <c r="O137" s="163"/>
    </row>
    <row r="138" customFormat="false" ht="13.5" hidden="false" customHeight="false" outlineLevel="0" collapsed="false">
      <c r="A138" s="164"/>
      <c r="B138" s="164"/>
      <c r="C138" s="164"/>
      <c r="D138" s="164"/>
      <c r="E138" s="164"/>
      <c r="F138" s="164"/>
      <c r="G138" s="164"/>
      <c r="H138" s="164"/>
      <c r="I138" s="164"/>
      <c r="J138" s="164"/>
      <c r="K138" s="164"/>
      <c r="L138" s="164"/>
      <c r="M138" s="164"/>
      <c r="N138" s="164"/>
      <c r="O138" s="164"/>
    </row>
    <row r="139" customFormat="false" ht="36.75" hidden="false" customHeight="true" outlineLevel="0" collapsed="false">
      <c r="A139" s="145" t="s">
        <v>343</v>
      </c>
      <c r="B139" s="145"/>
      <c r="C139" s="165" t="s">
        <v>344</v>
      </c>
      <c r="D139" s="165"/>
      <c r="E139" s="165"/>
      <c r="F139" s="165"/>
      <c r="G139" s="165"/>
      <c r="H139" s="165"/>
      <c r="I139" s="165"/>
      <c r="J139" s="165"/>
      <c r="K139" s="165"/>
      <c r="L139" s="165"/>
      <c r="M139" s="165"/>
      <c r="N139" s="165"/>
      <c r="O139" s="166" t="n">
        <f aca="false">O127+O130+O134+O135</f>
        <v>0</v>
      </c>
    </row>
  </sheetData>
  <mergeCells count="242">
    <mergeCell ref="M2:O2"/>
    <mergeCell ref="A4:M4"/>
    <mergeCell ref="B6:K6"/>
    <mergeCell ref="C8:F8"/>
    <mergeCell ref="G12:J12"/>
    <mergeCell ref="N12:O12"/>
    <mergeCell ref="E14:O14"/>
    <mergeCell ref="B15:O15"/>
    <mergeCell ref="B16:O16"/>
    <mergeCell ref="A18:O18"/>
    <mergeCell ref="A19:B19"/>
    <mergeCell ref="C19:N19"/>
    <mergeCell ref="A20:B20"/>
    <mergeCell ref="C20:N20"/>
    <mergeCell ref="A21:B21"/>
    <mergeCell ref="C21:N21"/>
    <mergeCell ref="A22:B22"/>
    <mergeCell ref="C22:N22"/>
    <mergeCell ref="A23:B23"/>
    <mergeCell ref="C23:N23"/>
    <mergeCell ref="A24:B24"/>
    <mergeCell ref="C24:N24"/>
    <mergeCell ref="A25:B25"/>
    <mergeCell ref="C25:N25"/>
    <mergeCell ref="A26:B26"/>
    <mergeCell ref="C26:N26"/>
    <mergeCell ref="A27:B27"/>
    <mergeCell ref="C27:N27"/>
    <mergeCell ref="A28:B28"/>
    <mergeCell ref="C28:N28"/>
    <mergeCell ref="A29:B29"/>
    <mergeCell ref="C29:N29"/>
    <mergeCell ref="A30:B30"/>
    <mergeCell ref="C30:N30"/>
    <mergeCell ref="A31:B31"/>
    <mergeCell ref="C31:N31"/>
    <mergeCell ref="A32:B32"/>
    <mergeCell ref="C32:N32"/>
    <mergeCell ref="A33:B33"/>
    <mergeCell ref="C33:N33"/>
    <mergeCell ref="A34:B34"/>
    <mergeCell ref="C34:N34"/>
    <mergeCell ref="A35:B35"/>
    <mergeCell ref="C35:N35"/>
    <mergeCell ref="A36:B36"/>
    <mergeCell ref="C36:N36"/>
    <mergeCell ref="A37:B37"/>
    <mergeCell ref="C37:N37"/>
    <mergeCell ref="A38:O38"/>
    <mergeCell ref="B39:K39"/>
    <mergeCell ref="A40:O40"/>
    <mergeCell ref="A41:B41"/>
    <mergeCell ref="C41:N41"/>
    <mergeCell ref="A42:B42"/>
    <mergeCell ref="C42:N42"/>
    <mergeCell ref="A43:B43"/>
    <mergeCell ref="C43:N43"/>
    <mergeCell ref="A44:B44"/>
    <mergeCell ref="C44:N44"/>
    <mergeCell ref="A45:B45"/>
    <mergeCell ref="D45:N45"/>
    <mergeCell ref="A46:B46"/>
    <mergeCell ref="D46:N46"/>
    <mergeCell ref="A47:B47"/>
    <mergeCell ref="D47:N47"/>
    <mergeCell ref="A48:B48"/>
    <mergeCell ref="D48:N48"/>
    <mergeCell ref="A49:B49"/>
    <mergeCell ref="D49:N49"/>
    <mergeCell ref="A50:B50"/>
    <mergeCell ref="D50:N50"/>
    <mergeCell ref="A51:B51"/>
    <mergeCell ref="D51:N51"/>
    <mergeCell ref="A52:B52"/>
    <mergeCell ref="D52:N52"/>
    <mergeCell ref="A53:B53"/>
    <mergeCell ref="C53:N53"/>
    <mergeCell ref="A54:B54"/>
    <mergeCell ref="C54:N54"/>
    <mergeCell ref="A55:B55"/>
    <mergeCell ref="C55:N55"/>
    <mergeCell ref="A56:B56"/>
    <mergeCell ref="C56:N56"/>
    <mergeCell ref="A57:B57"/>
    <mergeCell ref="C57:N57"/>
    <mergeCell ref="A58:B58"/>
    <mergeCell ref="C58:N58"/>
    <mergeCell ref="A59:B59"/>
    <mergeCell ref="C59:N59"/>
    <mergeCell ref="A60:B60"/>
    <mergeCell ref="C60:N60"/>
    <mergeCell ref="A61:B61"/>
    <mergeCell ref="C61:N61"/>
    <mergeCell ref="A62:B62"/>
    <mergeCell ref="C62:N62"/>
    <mergeCell ref="A63:B63"/>
    <mergeCell ref="C63:N63"/>
    <mergeCell ref="A64:B64"/>
    <mergeCell ref="C64:N64"/>
    <mergeCell ref="A65:B65"/>
    <mergeCell ref="C65:N65"/>
    <mergeCell ref="A66:B66"/>
    <mergeCell ref="C66:N66"/>
    <mergeCell ref="A67:B67"/>
    <mergeCell ref="C67:N67"/>
    <mergeCell ref="A68:B68"/>
    <mergeCell ref="C68:N68"/>
    <mergeCell ref="A69:B69"/>
    <mergeCell ref="C69:N69"/>
    <mergeCell ref="A70:B70"/>
    <mergeCell ref="C70:N70"/>
    <mergeCell ref="A71:B71"/>
    <mergeCell ref="C71:N71"/>
    <mergeCell ref="A72:B72"/>
    <mergeCell ref="C72:N72"/>
    <mergeCell ref="A73:B73"/>
    <mergeCell ref="C73:N73"/>
    <mergeCell ref="A74:B74"/>
    <mergeCell ref="C74:N74"/>
    <mergeCell ref="A75:B75"/>
    <mergeCell ref="C75:N75"/>
    <mergeCell ref="A76:B76"/>
    <mergeCell ref="C76:N76"/>
    <mergeCell ref="A77:B77"/>
    <mergeCell ref="C77:N77"/>
    <mergeCell ref="A78:B78"/>
    <mergeCell ref="C78:N78"/>
    <mergeCell ref="A79:B79"/>
    <mergeCell ref="C79:N79"/>
    <mergeCell ref="A80:B80"/>
    <mergeCell ref="C80:N80"/>
    <mergeCell ref="A81:O81"/>
    <mergeCell ref="B82:K82"/>
    <mergeCell ref="B83:K83"/>
    <mergeCell ref="L83:O83"/>
    <mergeCell ref="A84:B84"/>
    <mergeCell ref="C84:N84"/>
    <mergeCell ref="A85:B85"/>
    <mergeCell ref="C85:N85"/>
    <mergeCell ref="A86:B86"/>
    <mergeCell ref="C86:N86"/>
    <mergeCell ref="A87:O87"/>
    <mergeCell ref="B89:K89"/>
    <mergeCell ref="L89:O89"/>
    <mergeCell ref="A90:B90"/>
    <mergeCell ref="C90:N90"/>
    <mergeCell ref="A91:B91"/>
    <mergeCell ref="C91:N91"/>
    <mergeCell ref="A92:O92"/>
    <mergeCell ref="B93:K93"/>
    <mergeCell ref="L93:O93"/>
    <mergeCell ref="B94:K94"/>
    <mergeCell ref="L94:O94"/>
    <mergeCell ref="A95:B95"/>
    <mergeCell ref="C95:N95"/>
    <mergeCell ref="A96:B96"/>
    <mergeCell ref="C96:N96"/>
    <mergeCell ref="A97:B97"/>
    <mergeCell ref="C97:N97"/>
    <mergeCell ref="A98:B98"/>
    <mergeCell ref="C98:N98"/>
    <mergeCell ref="A99:B99"/>
    <mergeCell ref="C99:N99"/>
    <mergeCell ref="A100:B100"/>
    <mergeCell ref="C100:N100"/>
    <mergeCell ref="A101:B101"/>
    <mergeCell ref="C101:N101"/>
    <mergeCell ref="A102:B102"/>
    <mergeCell ref="C102:N102"/>
    <mergeCell ref="A103:B103"/>
    <mergeCell ref="C103:N103"/>
    <mergeCell ref="A104:B104"/>
    <mergeCell ref="C104:N104"/>
    <mergeCell ref="A105:B105"/>
    <mergeCell ref="C105:N105"/>
    <mergeCell ref="A106:B106"/>
    <mergeCell ref="C106:N106"/>
    <mergeCell ref="A107:A108"/>
    <mergeCell ref="C107:N107"/>
    <mergeCell ref="C108:N108"/>
    <mergeCell ref="A109:B109"/>
    <mergeCell ref="C109:N109"/>
    <mergeCell ref="A110:B110"/>
    <mergeCell ref="C110:N110"/>
    <mergeCell ref="A111:B111"/>
    <mergeCell ref="C111:N111"/>
    <mergeCell ref="A112:B112"/>
    <mergeCell ref="C112:N112"/>
    <mergeCell ref="A113:B113"/>
    <mergeCell ref="C113:N113"/>
    <mergeCell ref="A114:B114"/>
    <mergeCell ref="C114:N114"/>
    <mergeCell ref="B115:K115"/>
    <mergeCell ref="A116:B116"/>
    <mergeCell ref="C116:K116"/>
    <mergeCell ref="L116:O116"/>
    <mergeCell ref="A117:B117"/>
    <mergeCell ref="C117:N117"/>
    <mergeCell ref="A118:B118"/>
    <mergeCell ref="C118:N118"/>
    <mergeCell ref="A119:B119"/>
    <mergeCell ref="C119:N119"/>
    <mergeCell ref="A120:B120"/>
    <mergeCell ref="C120:N120"/>
    <mergeCell ref="A121:B121"/>
    <mergeCell ref="C121:N121"/>
    <mergeCell ref="A122:B122"/>
    <mergeCell ref="C122:N122"/>
    <mergeCell ref="A123:B123"/>
    <mergeCell ref="C123:N123"/>
    <mergeCell ref="A124:B124"/>
    <mergeCell ref="C124:N124"/>
    <mergeCell ref="A125:B125"/>
    <mergeCell ref="C125:N125"/>
    <mergeCell ref="A126:B126"/>
    <mergeCell ref="C126:N126"/>
    <mergeCell ref="A127:B127"/>
    <mergeCell ref="C127:N127"/>
    <mergeCell ref="A128:B128"/>
    <mergeCell ref="C128:N128"/>
    <mergeCell ref="A129:B129"/>
    <mergeCell ref="C129:N129"/>
    <mergeCell ref="A130:B130"/>
    <mergeCell ref="C130:N130"/>
    <mergeCell ref="A131:B131"/>
    <mergeCell ref="C131:N131"/>
    <mergeCell ref="A132:B132"/>
    <mergeCell ref="C132:N132"/>
    <mergeCell ref="A133:B133"/>
    <mergeCell ref="C133:N133"/>
    <mergeCell ref="A134:B134"/>
    <mergeCell ref="C134:N134"/>
    <mergeCell ref="A135:B135"/>
    <mergeCell ref="E135:N135"/>
    <mergeCell ref="A136:B136"/>
    <mergeCell ref="C136:N136"/>
    <mergeCell ref="A137:B137"/>
    <mergeCell ref="C137:H137"/>
    <mergeCell ref="I137:O137"/>
    <mergeCell ref="A138:O138"/>
    <mergeCell ref="A139:B139"/>
    <mergeCell ref="C139:N13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131"/>
  <sheetViews>
    <sheetView showFormulas="false" showGridLines="true" showRowColHeaders="true" showZeros="true" rightToLeft="false" tabSelected="false" showOutlineSymbols="true" defaultGridColor="true" view="normal" topLeftCell="A92" colorId="64" zoomScale="100" zoomScaleNormal="100" zoomScalePageLayoutView="100" workbookViewId="0">
      <selection pane="topLeft" activeCell="M98" activeCellId="0" sqref="M98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4.88"/>
    <col collapsed="false" customWidth="true" hidden="false" outlineLevel="0" max="2" min="2" style="9" width="12.44"/>
    <col collapsed="false" customWidth="true" hidden="false" outlineLevel="0" max="3" min="3" style="9" width="9.88"/>
    <col collapsed="false" customWidth="false" hidden="false" outlineLevel="0" max="4" min="4" style="9" width="9.11"/>
    <col collapsed="false" customWidth="true" hidden="false" outlineLevel="0" max="5" min="5" style="9" width="5.88"/>
    <col collapsed="false" customWidth="true" hidden="false" outlineLevel="0" max="6" min="6" style="9" width="9.67"/>
    <col collapsed="false" customWidth="true" hidden="false" outlineLevel="0" max="7" min="7" style="9" width="4.56"/>
    <col collapsed="false" customWidth="true" hidden="false" outlineLevel="0" max="9" min="8" style="9" width="10.33"/>
    <col collapsed="false" customWidth="true" hidden="false" outlineLevel="0" max="10" min="10" style="9" width="8.44"/>
    <col collapsed="false" customWidth="true" hidden="false" outlineLevel="0" max="11" min="11" style="9" width="8"/>
    <col collapsed="false" customWidth="true" hidden="false" outlineLevel="0" max="12" min="12" style="9" width="14.44"/>
    <col collapsed="false" customWidth="false" hidden="false" outlineLevel="0" max="16384" min="13" style="9" width="9.11"/>
  </cols>
  <sheetData>
    <row r="2" customFormat="false" ht="13.5" hidden="false" customHeight="false" outlineLevel="0" collapsed="false">
      <c r="L2" s="167"/>
    </row>
    <row r="4" customFormat="false" ht="57.75" hidden="false" customHeight="true" outlineLevel="0" collapsed="false">
      <c r="A4" s="130" t="s">
        <v>345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1"/>
    </row>
    <row r="5" customFormat="false" ht="14.25" hidden="false" customHeight="false" outlineLevel="0" collapsed="false"/>
    <row r="6" customFormat="false" ht="14.25" hidden="false" customHeight="false" outlineLevel="0" collapsed="false">
      <c r="A6" s="132"/>
      <c r="B6" s="133" t="s">
        <v>6</v>
      </c>
      <c r="C6" s="133"/>
      <c r="D6" s="133"/>
      <c r="E6" s="133"/>
      <c r="F6" s="133"/>
      <c r="G6" s="133"/>
      <c r="H6" s="133"/>
      <c r="I6" s="133"/>
      <c r="J6" s="133"/>
      <c r="K6" s="133"/>
      <c r="L6" s="135"/>
    </row>
    <row r="7" customFormat="false" ht="14.25" hidden="false" customHeight="false" outlineLevel="0" collapsed="false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</row>
    <row r="8" customFormat="false" ht="14.25" hidden="false" customHeight="false" outlineLevel="0" collapsed="false">
      <c r="A8" s="16" t="n">
        <v>1</v>
      </c>
      <c r="B8" s="17" t="s">
        <v>7</v>
      </c>
      <c r="C8" s="136" t="n">
        <f aca="false">'150.00'!C8:F8</f>
        <v>222222222222</v>
      </c>
      <c r="D8" s="136"/>
      <c r="E8" s="136"/>
      <c r="F8" s="136"/>
      <c r="G8" s="17"/>
      <c r="H8" s="17"/>
      <c r="I8" s="17"/>
      <c r="J8" s="17"/>
      <c r="K8" s="17"/>
      <c r="L8" s="18"/>
    </row>
    <row r="9" customFormat="false" ht="14.25" hidden="false" customHeight="false" outlineLevel="0" collapsed="false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8"/>
    </row>
    <row r="10" customFormat="false" ht="14.25" hidden="false" customHeight="false" outlineLevel="0" collapsed="false">
      <c r="A10" s="16" t="n">
        <v>2</v>
      </c>
      <c r="B10" s="17" t="s">
        <v>8</v>
      </c>
      <c r="C10" s="17"/>
      <c r="D10" s="17"/>
      <c r="E10" s="17"/>
      <c r="F10" s="17"/>
      <c r="G10" s="17"/>
      <c r="H10" s="17"/>
      <c r="I10" s="17"/>
      <c r="J10" s="17"/>
      <c r="K10" s="23" t="n">
        <f aca="false">'150.00'!K10</f>
        <v>2025</v>
      </c>
      <c r="L10" s="18"/>
    </row>
    <row r="11" customFormat="false" ht="14.25" hidden="false" customHeight="false" outlineLevel="0" collapsed="false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8"/>
    </row>
    <row r="12" customFormat="false" ht="14.25" hidden="false" customHeight="false" outlineLevel="0" collapsed="false">
      <c r="A12" s="16" t="n">
        <v>3</v>
      </c>
      <c r="B12" s="17" t="s">
        <v>346</v>
      </c>
      <c r="C12" s="17"/>
      <c r="D12" s="136"/>
      <c r="E12" s="136"/>
      <c r="F12" s="136"/>
      <c r="G12" s="136"/>
      <c r="H12" s="29"/>
      <c r="I12" s="17" t="s">
        <v>347</v>
      </c>
      <c r="J12" s="17"/>
      <c r="K12" s="168"/>
      <c r="L12" s="169"/>
    </row>
    <row r="13" customFormat="false" ht="14.25" hidden="false" customHeight="false" outlineLevel="0" collapsed="false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6"/>
    </row>
    <row r="14" customFormat="false" ht="14.25" hidden="false" customHeight="false" outlineLevel="0" collapsed="false">
      <c r="A14" s="37" t="s">
        <v>32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</row>
    <row r="15" customFormat="false" ht="26.25" hidden="false" customHeight="true" outlineLevel="0" collapsed="false">
      <c r="A15" s="139" t="s">
        <v>33</v>
      </c>
      <c r="B15" s="139"/>
      <c r="C15" s="140" t="s">
        <v>34</v>
      </c>
      <c r="D15" s="140"/>
      <c r="E15" s="140"/>
      <c r="F15" s="140"/>
      <c r="G15" s="140"/>
      <c r="H15" s="140"/>
      <c r="I15" s="140"/>
      <c r="J15" s="140"/>
      <c r="K15" s="140"/>
      <c r="L15" s="170" t="s">
        <v>35</v>
      </c>
    </row>
    <row r="16" customFormat="false" ht="13.5" hidden="false" customHeight="false" outlineLevel="0" collapsed="false">
      <c r="A16" s="48" t="s">
        <v>348</v>
      </c>
      <c r="B16" s="48"/>
      <c r="C16" s="45" t="s">
        <v>37</v>
      </c>
      <c r="D16" s="45"/>
      <c r="E16" s="45"/>
      <c r="F16" s="45"/>
      <c r="G16" s="45"/>
      <c r="H16" s="45"/>
      <c r="I16" s="45"/>
      <c r="J16" s="45"/>
      <c r="K16" s="45"/>
      <c r="L16" s="144" t="n">
        <f aca="false">'№ 1доход реал'!I12</f>
        <v>0</v>
      </c>
    </row>
    <row r="17" customFormat="false" ht="13.5" hidden="false" customHeight="false" outlineLevel="0" collapsed="false">
      <c r="A17" s="48" t="s">
        <v>349</v>
      </c>
      <c r="B17" s="48"/>
      <c r="C17" s="45" t="s">
        <v>253</v>
      </c>
      <c r="D17" s="45"/>
      <c r="E17" s="45"/>
      <c r="F17" s="45"/>
      <c r="G17" s="45"/>
      <c r="H17" s="45"/>
      <c r="I17" s="45"/>
      <c r="J17" s="45"/>
      <c r="K17" s="45"/>
      <c r="L17" s="144" t="n">
        <f aca="false">'№ 2 доход от прир стоимости '!L54</f>
        <v>0</v>
      </c>
    </row>
    <row r="18" customFormat="false" ht="13.5" hidden="false" customHeight="false" outlineLevel="0" collapsed="false">
      <c r="A18" s="48" t="s">
        <v>350</v>
      </c>
      <c r="B18" s="48"/>
      <c r="C18" s="45" t="s">
        <v>41</v>
      </c>
      <c r="D18" s="45"/>
      <c r="E18" s="45"/>
      <c r="F18" s="45"/>
      <c r="G18" s="45"/>
      <c r="H18" s="45"/>
      <c r="I18" s="45"/>
      <c r="J18" s="45"/>
      <c r="K18" s="45"/>
      <c r="L18" s="144" t="n">
        <f aca="false">'№ 3 производн фининструменты'!K23</f>
        <v>0</v>
      </c>
    </row>
    <row r="19" customFormat="false" ht="13.5" hidden="false" customHeight="true" outlineLevel="0" collapsed="false">
      <c r="A19" s="48" t="s">
        <v>351</v>
      </c>
      <c r="B19" s="48"/>
      <c r="C19" s="46" t="s">
        <v>43</v>
      </c>
      <c r="D19" s="46"/>
      <c r="E19" s="46"/>
      <c r="F19" s="46"/>
      <c r="G19" s="46"/>
      <c r="H19" s="46"/>
      <c r="I19" s="46"/>
      <c r="J19" s="46"/>
      <c r="K19" s="46"/>
      <c r="L19" s="144" t="n">
        <f aca="false">'№ 4 списание обязательств'!L12</f>
        <v>0</v>
      </c>
    </row>
    <row r="20" customFormat="false" ht="13.5" hidden="false" customHeight="false" outlineLevel="0" collapsed="false">
      <c r="A20" s="48" t="s">
        <v>352</v>
      </c>
      <c r="B20" s="48"/>
      <c r="C20" s="45" t="s">
        <v>45</v>
      </c>
      <c r="D20" s="45"/>
      <c r="E20" s="45"/>
      <c r="F20" s="45"/>
      <c r="G20" s="45"/>
      <c r="H20" s="45"/>
      <c r="I20" s="45"/>
      <c r="J20" s="45"/>
      <c r="K20" s="45"/>
      <c r="L20" s="144" t="n">
        <f aca="false">'№ 5 доход по сомнит обяз'!J12</f>
        <v>0</v>
      </c>
    </row>
    <row r="21" customFormat="false" ht="13.5" hidden="false" customHeight="false" outlineLevel="0" collapsed="false">
      <c r="A21" s="48" t="s">
        <v>353</v>
      </c>
      <c r="B21" s="48"/>
      <c r="C21" s="45" t="s">
        <v>47</v>
      </c>
      <c r="D21" s="45"/>
      <c r="E21" s="45"/>
      <c r="F21" s="45"/>
      <c r="G21" s="45"/>
      <c r="H21" s="45"/>
      <c r="I21" s="45"/>
      <c r="J21" s="45"/>
      <c r="K21" s="45"/>
      <c r="L21" s="144" t="n">
        <f aca="false">'№ 6 доход от уступки'!K12</f>
        <v>0</v>
      </c>
    </row>
    <row r="22" customFormat="false" ht="13.5" hidden="false" customHeight="false" outlineLevel="0" collapsed="false">
      <c r="A22" s="48" t="s">
        <v>354</v>
      </c>
      <c r="B22" s="48"/>
      <c r="C22" s="45" t="s">
        <v>49</v>
      </c>
      <c r="D22" s="45"/>
      <c r="E22" s="45"/>
      <c r="F22" s="45"/>
      <c r="G22" s="45"/>
      <c r="H22" s="45"/>
      <c r="I22" s="45"/>
      <c r="J22" s="45"/>
      <c r="K22" s="45"/>
      <c r="L22" s="144" t="n">
        <f aca="false">'№ 7 доход от выб ФА'!J41+'№ 7 доход от выб ФА'!J44</f>
        <v>0</v>
      </c>
    </row>
    <row r="23" customFormat="false" ht="45" hidden="false" customHeight="true" outlineLevel="0" collapsed="false">
      <c r="A23" s="48" t="s">
        <v>355</v>
      </c>
      <c r="B23" s="48"/>
      <c r="C23" s="46" t="s">
        <v>356</v>
      </c>
      <c r="D23" s="46"/>
      <c r="E23" s="46"/>
      <c r="F23" s="46"/>
      <c r="G23" s="46"/>
      <c r="H23" s="46"/>
      <c r="I23" s="46"/>
      <c r="J23" s="46"/>
      <c r="K23" s="46"/>
      <c r="L23" s="144" t="n">
        <f aca="false">'№ 11 штрафы пени'!K26</f>
        <v>0</v>
      </c>
    </row>
    <row r="24" customFormat="false" ht="31.5" hidden="false" customHeight="true" outlineLevel="0" collapsed="false">
      <c r="A24" s="48" t="s">
        <v>357</v>
      </c>
      <c r="B24" s="48"/>
      <c r="C24" s="46" t="s">
        <v>358</v>
      </c>
      <c r="D24" s="46"/>
      <c r="E24" s="46"/>
      <c r="F24" s="46"/>
      <c r="G24" s="46"/>
      <c r="H24" s="46"/>
      <c r="I24" s="46"/>
      <c r="J24" s="46"/>
      <c r="K24" s="46"/>
      <c r="L24" s="144" t="n">
        <f aca="false">'№ 12 дивид вознагр'!K12</f>
        <v>0</v>
      </c>
    </row>
    <row r="25" customFormat="false" ht="29.25" hidden="false" customHeight="true" outlineLevel="0" collapsed="false">
      <c r="A25" s="48" t="s">
        <v>359</v>
      </c>
      <c r="B25" s="48"/>
      <c r="C25" s="46" t="s">
        <v>61</v>
      </c>
      <c r="D25" s="46"/>
      <c r="E25" s="46"/>
      <c r="F25" s="46"/>
      <c r="G25" s="46"/>
      <c r="H25" s="46"/>
      <c r="I25" s="46"/>
      <c r="J25" s="46"/>
      <c r="K25" s="46"/>
      <c r="L25" s="144" t="n">
        <f aca="false">'№ 13 курсовые разницы'!K13</f>
        <v>0</v>
      </c>
    </row>
    <row r="26" customFormat="false" ht="31.5" hidden="false" customHeight="true" outlineLevel="0" collapsed="false">
      <c r="A26" s="48" t="s">
        <v>360</v>
      </c>
      <c r="B26" s="48"/>
      <c r="C26" s="46" t="s">
        <v>63</v>
      </c>
      <c r="D26" s="46"/>
      <c r="E26" s="46"/>
      <c r="F26" s="46"/>
      <c r="G26" s="46"/>
      <c r="H26" s="46"/>
      <c r="I26" s="46"/>
      <c r="J26" s="46"/>
      <c r="K26" s="46"/>
      <c r="L26" s="144" t="n">
        <f aca="false">'№ 14 депозит в ислам банке'!K12</f>
        <v>0</v>
      </c>
    </row>
    <row r="27" customFormat="false" ht="13.5" hidden="false" customHeight="false" outlineLevel="0" collapsed="false">
      <c r="A27" s="48" t="s">
        <v>361</v>
      </c>
      <c r="B27" s="48"/>
      <c r="C27" s="45" t="s">
        <v>65</v>
      </c>
      <c r="D27" s="45"/>
      <c r="E27" s="45"/>
      <c r="F27" s="45"/>
      <c r="G27" s="45"/>
      <c r="H27" s="45"/>
      <c r="I27" s="45"/>
      <c r="J27" s="45"/>
      <c r="K27" s="45"/>
      <c r="L27" s="144" t="n">
        <f aca="false">'№ 15 другие доходы'!J19</f>
        <v>0</v>
      </c>
    </row>
    <row r="28" customFormat="false" ht="12.75" hidden="false" customHeight="true" outlineLevel="0" collapsed="false">
      <c r="A28" s="48" t="s">
        <v>362</v>
      </c>
      <c r="B28" s="48"/>
      <c r="C28" s="45" t="s">
        <v>363</v>
      </c>
      <c r="D28" s="45"/>
      <c r="E28" s="45"/>
      <c r="F28" s="45"/>
      <c r="G28" s="45"/>
      <c r="H28" s="45"/>
      <c r="I28" s="45"/>
      <c r="J28" s="45"/>
      <c r="K28" s="45"/>
      <c r="L28" s="144" t="n">
        <f aca="false">SUM(L16:L27)</f>
        <v>0</v>
      </c>
    </row>
    <row r="29" customFormat="false" ht="32.25" hidden="false" customHeight="true" outlineLevel="0" collapsed="false">
      <c r="A29" s="48" t="s">
        <v>364</v>
      </c>
      <c r="B29" s="48"/>
      <c r="C29" s="46" t="s">
        <v>69</v>
      </c>
      <c r="D29" s="46"/>
      <c r="E29" s="46"/>
      <c r="F29" s="46"/>
      <c r="G29" s="46"/>
      <c r="H29" s="46"/>
      <c r="I29" s="46"/>
      <c r="J29" s="46"/>
      <c r="K29" s="46"/>
      <c r="L29" s="144" t="n">
        <f aca="false">'№ 17 коррект СГД'!J14</f>
        <v>0</v>
      </c>
    </row>
    <row r="30" customFormat="false" ht="29.25" hidden="false" customHeight="true" outlineLevel="0" collapsed="false">
      <c r="A30" s="48" t="s">
        <v>365</v>
      </c>
      <c r="B30" s="48"/>
      <c r="C30" s="46" t="s">
        <v>366</v>
      </c>
      <c r="D30" s="46"/>
      <c r="E30" s="46"/>
      <c r="F30" s="46"/>
      <c r="G30" s="46"/>
      <c r="H30" s="46"/>
      <c r="I30" s="46"/>
      <c r="J30" s="46"/>
      <c r="K30" s="46"/>
      <c r="L30" s="144" t="n">
        <f aca="false">'№ 18 корректир СГД'!K13</f>
        <v>0</v>
      </c>
    </row>
    <row r="31" customFormat="false" ht="27.75" hidden="false" customHeight="true" outlineLevel="0" collapsed="false">
      <c r="A31" s="48" t="s">
        <v>367</v>
      </c>
      <c r="B31" s="48"/>
      <c r="C31" s="46" t="s">
        <v>368</v>
      </c>
      <c r="D31" s="46"/>
      <c r="E31" s="46"/>
      <c r="F31" s="46"/>
      <c r="G31" s="46"/>
      <c r="H31" s="46"/>
      <c r="I31" s="46"/>
      <c r="J31" s="46"/>
      <c r="K31" s="46"/>
      <c r="L31" s="144" t="n">
        <f aca="false">L28-L29-L30</f>
        <v>0</v>
      </c>
    </row>
    <row r="32" customFormat="false" ht="14.25" hidden="false" customHeight="false" outlineLevel="0" collapsed="false">
      <c r="A32" s="50"/>
      <c r="B32" s="50"/>
      <c r="C32" s="171"/>
      <c r="D32" s="171"/>
      <c r="E32" s="171"/>
      <c r="F32" s="171"/>
      <c r="G32" s="171"/>
      <c r="H32" s="171"/>
      <c r="I32" s="171"/>
      <c r="J32" s="171"/>
      <c r="K32" s="171"/>
      <c r="L32" s="172"/>
    </row>
    <row r="33" customFormat="false" ht="13.5" hidden="false" customHeight="false" outlineLevel="0" collapsed="false">
      <c r="A33" s="52"/>
      <c r="B33" s="53" t="s">
        <v>74</v>
      </c>
      <c r="C33" s="53"/>
      <c r="D33" s="53"/>
      <c r="E33" s="53"/>
      <c r="F33" s="53"/>
      <c r="G33" s="53"/>
      <c r="H33" s="53"/>
      <c r="I33" s="53"/>
      <c r="J33" s="53"/>
      <c r="K33" s="53"/>
      <c r="L33" s="55"/>
    </row>
    <row r="34" customFormat="false" ht="14.25" hidden="false" customHeight="false" outlineLevel="0" collapsed="false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</row>
    <row r="35" customFormat="false" ht="48" hidden="false" customHeight="true" outlineLevel="0" collapsed="false">
      <c r="A35" s="57" t="s">
        <v>369</v>
      </c>
      <c r="B35" s="57"/>
      <c r="C35" s="156" t="s">
        <v>370</v>
      </c>
      <c r="D35" s="156"/>
      <c r="E35" s="156"/>
      <c r="F35" s="156"/>
      <c r="G35" s="156"/>
      <c r="H35" s="156"/>
      <c r="I35" s="156"/>
      <c r="J35" s="156"/>
      <c r="K35" s="156"/>
      <c r="L35" s="173" t="n">
        <f aca="false">L36-L37+L38+L47+L48-L49-L50-L51-L52</f>
        <v>0</v>
      </c>
    </row>
    <row r="36" customFormat="false" ht="13.5" hidden="false" customHeight="false" outlineLevel="0" collapsed="false">
      <c r="A36" s="58" t="s">
        <v>77</v>
      </c>
      <c r="B36" s="58"/>
      <c r="C36" s="45" t="s">
        <v>78</v>
      </c>
      <c r="D36" s="45"/>
      <c r="E36" s="45"/>
      <c r="F36" s="45"/>
      <c r="G36" s="45"/>
      <c r="H36" s="45"/>
      <c r="I36" s="45"/>
      <c r="J36" s="45"/>
      <c r="K36" s="45"/>
      <c r="L36" s="149"/>
    </row>
    <row r="37" customFormat="false" ht="13.5" hidden="false" customHeight="false" outlineLevel="0" collapsed="false">
      <c r="A37" s="58" t="s">
        <v>79</v>
      </c>
      <c r="B37" s="58"/>
      <c r="C37" s="45" t="s">
        <v>80</v>
      </c>
      <c r="D37" s="45"/>
      <c r="E37" s="45"/>
      <c r="F37" s="45"/>
      <c r="G37" s="45"/>
      <c r="H37" s="45"/>
      <c r="I37" s="45"/>
      <c r="J37" s="45"/>
      <c r="K37" s="45"/>
      <c r="L37" s="149"/>
    </row>
    <row r="38" customFormat="false" ht="13.5" hidden="false" customHeight="false" outlineLevel="0" collapsed="false">
      <c r="A38" s="58" t="s">
        <v>81</v>
      </c>
      <c r="B38" s="58"/>
      <c r="C38" s="45" t="s">
        <v>82</v>
      </c>
      <c r="D38" s="45"/>
      <c r="E38" s="45"/>
      <c r="F38" s="45"/>
      <c r="G38" s="45"/>
      <c r="H38" s="45"/>
      <c r="I38" s="45"/>
      <c r="J38" s="45"/>
      <c r="K38" s="45"/>
      <c r="L38" s="174" t="n">
        <f aca="false">SUM(L39:L46)</f>
        <v>0</v>
      </c>
    </row>
    <row r="39" customFormat="false" ht="13.5" hidden="false" customHeight="false" outlineLevel="0" collapsed="false">
      <c r="A39" s="59"/>
      <c r="B39" s="59"/>
      <c r="C39" s="44" t="s">
        <v>83</v>
      </c>
      <c r="D39" s="45" t="s">
        <v>84</v>
      </c>
      <c r="E39" s="45"/>
      <c r="F39" s="45"/>
      <c r="G39" s="45"/>
      <c r="H39" s="45"/>
      <c r="I39" s="45"/>
      <c r="J39" s="45"/>
      <c r="K39" s="45"/>
      <c r="L39" s="174" t="n">
        <f aca="false">'20.3A ТМЗ'!J30</f>
        <v>0</v>
      </c>
    </row>
    <row r="40" customFormat="false" ht="13.5" hidden="false" customHeight="false" outlineLevel="0" collapsed="false">
      <c r="A40" s="60"/>
      <c r="B40" s="60"/>
      <c r="C40" s="44" t="s">
        <v>85</v>
      </c>
      <c r="D40" s="45" t="s">
        <v>86</v>
      </c>
      <c r="E40" s="45"/>
      <c r="F40" s="45"/>
      <c r="G40" s="45"/>
      <c r="H40" s="45"/>
      <c r="I40" s="45"/>
      <c r="J40" s="45"/>
      <c r="K40" s="45"/>
      <c r="L40" s="174" t="n">
        <f aca="false">'20.3B фин. услуги'!J30</f>
        <v>0</v>
      </c>
    </row>
    <row r="41" customFormat="false" ht="13.5" hidden="false" customHeight="false" outlineLevel="0" collapsed="false">
      <c r="A41" s="60"/>
      <c r="B41" s="60"/>
      <c r="C41" s="44" t="s">
        <v>87</v>
      </c>
      <c r="D41" s="45" t="s">
        <v>88</v>
      </c>
      <c r="E41" s="45"/>
      <c r="F41" s="45"/>
      <c r="G41" s="45"/>
      <c r="H41" s="45"/>
      <c r="I41" s="45"/>
      <c r="J41" s="45"/>
      <c r="K41" s="45"/>
      <c r="L41" s="174" t="n">
        <f aca="false">'20.3C рекламные усл.'!J20</f>
        <v>0</v>
      </c>
    </row>
    <row r="42" customFormat="false" ht="13.5" hidden="false" customHeight="false" outlineLevel="0" collapsed="false">
      <c r="A42" s="60"/>
      <c r="B42" s="60"/>
      <c r="C42" s="44" t="s">
        <v>89</v>
      </c>
      <c r="D42" s="45" t="s">
        <v>90</v>
      </c>
      <c r="E42" s="45"/>
      <c r="F42" s="45"/>
      <c r="G42" s="45"/>
      <c r="H42" s="45"/>
      <c r="I42" s="45"/>
      <c r="J42" s="45"/>
      <c r="K42" s="45"/>
      <c r="L42" s="174" t="n">
        <f aca="false">'20.3D консультационные услуги'!J20</f>
        <v>0</v>
      </c>
    </row>
    <row r="43" customFormat="false" ht="13.5" hidden="false" customHeight="false" outlineLevel="0" collapsed="false">
      <c r="A43" s="60"/>
      <c r="B43" s="60"/>
      <c r="C43" s="44" t="s">
        <v>91</v>
      </c>
      <c r="D43" s="45" t="s">
        <v>92</v>
      </c>
      <c r="E43" s="45"/>
      <c r="F43" s="45"/>
      <c r="G43" s="45"/>
      <c r="H43" s="45"/>
      <c r="I43" s="45"/>
      <c r="J43" s="45"/>
      <c r="K43" s="45"/>
      <c r="L43" s="174" t="n">
        <f aca="false">'20.3E маркетинговые усл.'!J20</f>
        <v>0</v>
      </c>
    </row>
    <row r="44" customFormat="false" ht="13.5" hidden="false" customHeight="false" outlineLevel="0" collapsed="false">
      <c r="A44" s="60"/>
      <c r="B44" s="60"/>
      <c r="C44" s="44" t="s">
        <v>93</v>
      </c>
      <c r="D44" s="45" t="s">
        <v>94</v>
      </c>
      <c r="E44" s="45"/>
      <c r="F44" s="45"/>
      <c r="G44" s="45"/>
      <c r="H44" s="45"/>
      <c r="I44" s="45"/>
      <c r="J44" s="45"/>
      <c r="K44" s="45"/>
      <c r="L44" s="174" t="n">
        <f aca="false">'20.3F дизайнерские услуги'!J20</f>
        <v>0</v>
      </c>
    </row>
    <row r="45" customFormat="false" ht="13.5" hidden="false" customHeight="false" outlineLevel="0" collapsed="false">
      <c r="A45" s="60"/>
      <c r="B45" s="60"/>
      <c r="C45" s="44" t="s">
        <v>95</v>
      </c>
      <c r="D45" s="45" t="s">
        <v>96</v>
      </c>
      <c r="E45" s="45"/>
      <c r="F45" s="45"/>
      <c r="G45" s="45"/>
      <c r="H45" s="45"/>
      <c r="I45" s="45"/>
      <c r="J45" s="45"/>
      <c r="K45" s="45"/>
      <c r="L45" s="174" t="n">
        <f aca="false">'20.3G инжиниринговые услуги'!J20</f>
        <v>0</v>
      </c>
    </row>
    <row r="46" customFormat="false" ht="13.5" hidden="false" customHeight="false" outlineLevel="0" collapsed="false">
      <c r="A46" s="60"/>
      <c r="B46" s="60"/>
      <c r="C46" s="44" t="s">
        <v>97</v>
      </c>
      <c r="D46" s="45" t="s">
        <v>98</v>
      </c>
      <c r="E46" s="45"/>
      <c r="F46" s="45"/>
      <c r="G46" s="45"/>
      <c r="H46" s="45"/>
      <c r="I46" s="45"/>
      <c r="J46" s="45"/>
      <c r="K46" s="45"/>
      <c r="L46" s="174" t="n">
        <f aca="false">'20.3H прочие'!J30</f>
        <v>0</v>
      </c>
    </row>
    <row r="47" customFormat="false" ht="15" hidden="false" customHeight="true" outlineLevel="0" collapsed="false">
      <c r="A47" s="58" t="s">
        <v>99</v>
      </c>
      <c r="B47" s="58"/>
      <c r="C47" s="46" t="s">
        <v>100</v>
      </c>
      <c r="D47" s="46"/>
      <c r="E47" s="46"/>
      <c r="F47" s="46"/>
      <c r="G47" s="46"/>
      <c r="H47" s="46"/>
      <c r="I47" s="46"/>
      <c r="J47" s="46"/>
      <c r="K47" s="46"/>
      <c r="L47" s="174" t="n">
        <f aca="false">'20.4 доходы работников'!L17</f>
        <v>0</v>
      </c>
    </row>
    <row r="48" customFormat="false" ht="45" hidden="false" customHeight="true" outlineLevel="0" collapsed="false">
      <c r="A48" s="58" t="s">
        <v>101</v>
      </c>
      <c r="B48" s="58"/>
      <c r="C48" s="175" t="s">
        <v>102</v>
      </c>
      <c r="D48" s="175"/>
      <c r="E48" s="175"/>
      <c r="F48" s="175"/>
      <c r="G48" s="175"/>
      <c r="H48" s="175"/>
      <c r="I48" s="175"/>
      <c r="J48" s="175"/>
      <c r="K48" s="175"/>
      <c r="L48" s="174" t="n">
        <f aca="false">'№ 20.5, 20.9 РБП'!C18</f>
        <v>0</v>
      </c>
    </row>
    <row r="49" customFormat="false" ht="26.25" hidden="false" customHeight="true" outlineLevel="0" collapsed="false">
      <c r="A49" s="58" t="s">
        <v>103</v>
      </c>
      <c r="B49" s="58"/>
      <c r="C49" s="46" t="s">
        <v>104</v>
      </c>
      <c r="D49" s="46"/>
      <c r="E49" s="46"/>
      <c r="F49" s="46"/>
      <c r="G49" s="46"/>
      <c r="H49" s="46"/>
      <c r="I49" s="46"/>
      <c r="J49" s="46"/>
      <c r="K49" s="46"/>
      <c r="L49" s="174" t="n">
        <f aca="false">'20.6текущ.ремонт'!H42</f>
        <v>0</v>
      </c>
    </row>
    <row r="50" customFormat="false" ht="39.75" hidden="false" customHeight="true" outlineLevel="0" collapsed="false">
      <c r="A50" s="58" t="s">
        <v>105</v>
      </c>
      <c r="B50" s="58"/>
      <c r="C50" s="46" t="s">
        <v>106</v>
      </c>
      <c r="D50" s="46"/>
      <c r="E50" s="46"/>
      <c r="F50" s="46"/>
      <c r="G50" s="46"/>
      <c r="H50" s="46"/>
      <c r="I50" s="46"/>
      <c r="J50" s="46"/>
      <c r="K50" s="46"/>
      <c r="L50" s="174" t="n">
        <f aca="false">'20.7кап.ремонт'!H42</f>
        <v>0</v>
      </c>
    </row>
    <row r="51" customFormat="false" ht="27" hidden="false" customHeight="true" outlineLevel="0" collapsed="false">
      <c r="A51" s="58" t="s">
        <v>107</v>
      </c>
      <c r="B51" s="58"/>
      <c r="C51" s="46" t="s">
        <v>108</v>
      </c>
      <c r="D51" s="46"/>
      <c r="E51" s="46"/>
      <c r="F51" s="46"/>
      <c r="G51" s="46"/>
      <c r="H51" s="46"/>
      <c r="I51" s="46"/>
      <c r="J51" s="46"/>
      <c r="K51" s="46"/>
      <c r="L51" s="174" t="n">
        <f aca="false">'20.8не вычет'!J26</f>
        <v>0</v>
      </c>
    </row>
    <row r="52" customFormat="false" ht="44.25" hidden="false" customHeight="true" outlineLevel="0" collapsed="false">
      <c r="A52" s="58" t="s">
        <v>109</v>
      </c>
      <c r="B52" s="58"/>
      <c r="C52" s="46" t="s">
        <v>110</v>
      </c>
      <c r="D52" s="46"/>
      <c r="E52" s="46"/>
      <c r="F52" s="46"/>
      <c r="G52" s="46"/>
      <c r="H52" s="46"/>
      <c r="I52" s="46"/>
      <c r="J52" s="46"/>
      <c r="K52" s="46"/>
      <c r="L52" s="174" t="n">
        <f aca="false">'№ 20.5, 20.9 РБП'!E18</f>
        <v>0</v>
      </c>
    </row>
    <row r="53" customFormat="false" ht="25.5" hidden="false" customHeight="true" outlineLevel="0" collapsed="false">
      <c r="A53" s="48" t="s">
        <v>371</v>
      </c>
      <c r="B53" s="48"/>
      <c r="C53" s="45" t="s">
        <v>112</v>
      </c>
      <c r="D53" s="45"/>
      <c r="E53" s="45"/>
      <c r="F53" s="45"/>
      <c r="G53" s="45"/>
      <c r="H53" s="45"/>
      <c r="I53" s="45"/>
      <c r="J53" s="45"/>
      <c r="K53" s="45"/>
      <c r="L53" s="174" t="n">
        <f aca="false">21штрафы!J31</f>
        <v>0</v>
      </c>
    </row>
    <row r="54" customFormat="false" ht="30" hidden="false" customHeight="true" outlineLevel="0" collapsed="false">
      <c r="A54" s="48" t="s">
        <v>372</v>
      </c>
      <c r="B54" s="48"/>
      <c r="C54" s="46" t="s">
        <v>114</v>
      </c>
      <c r="D54" s="46"/>
      <c r="E54" s="46"/>
      <c r="F54" s="46"/>
      <c r="G54" s="46"/>
      <c r="H54" s="46"/>
      <c r="I54" s="46"/>
      <c r="J54" s="46"/>
      <c r="K54" s="46"/>
      <c r="L54" s="174" t="n">
        <f aca="false">22НДС!J11</f>
        <v>0</v>
      </c>
    </row>
    <row r="55" customFormat="false" ht="8.25" hidden="false" customHeight="true" outlineLevel="0" collapsed="false">
      <c r="A55" s="48"/>
      <c r="B55" s="48"/>
      <c r="C55" s="46"/>
      <c r="D55" s="46"/>
      <c r="E55" s="46"/>
      <c r="F55" s="46"/>
      <c r="G55" s="46"/>
      <c r="H55" s="46"/>
      <c r="I55" s="46"/>
      <c r="J55" s="46"/>
      <c r="K55" s="46"/>
      <c r="L55" s="174"/>
    </row>
    <row r="56" customFormat="false" ht="24.75" hidden="false" customHeight="true" outlineLevel="0" collapsed="false">
      <c r="A56" s="48" t="s">
        <v>373</v>
      </c>
      <c r="B56" s="48"/>
      <c r="C56" s="45" t="s">
        <v>118</v>
      </c>
      <c r="D56" s="45"/>
      <c r="E56" s="45"/>
      <c r="F56" s="45"/>
      <c r="G56" s="45"/>
      <c r="H56" s="45"/>
      <c r="I56" s="45"/>
      <c r="J56" s="45"/>
      <c r="K56" s="45"/>
      <c r="L56" s="174" t="n">
        <f aca="false">24со!J11+38осмс!H25</f>
        <v>0</v>
      </c>
    </row>
    <row r="57" customFormat="false" ht="26.25" hidden="false" customHeight="true" outlineLevel="0" collapsed="false">
      <c r="A57" s="48" t="s">
        <v>373</v>
      </c>
      <c r="B57" s="48"/>
      <c r="C57" s="45" t="s">
        <v>120</v>
      </c>
      <c r="D57" s="45"/>
      <c r="E57" s="45"/>
      <c r="F57" s="45"/>
      <c r="G57" s="45"/>
      <c r="H57" s="45"/>
      <c r="I57" s="45"/>
      <c r="J57" s="45"/>
      <c r="K57" s="45"/>
      <c r="L57" s="174" t="n">
        <f aca="false">25вознагр!J21</f>
        <v>0</v>
      </c>
    </row>
    <row r="58" customFormat="false" ht="26.25" hidden="false" customHeight="true" outlineLevel="0" collapsed="false">
      <c r="A58" s="48" t="s">
        <v>374</v>
      </c>
      <c r="B58" s="48"/>
      <c r="C58" s="45" t="s">
        <v>122</v>
      </c>
      <c r="D58" s="45"/>
      <c r="E58" s="45"/>
      <c r="F58" s="45"/>
      <c r="G58" s="45"/>
      <c r="H58" s="45"/>
      <c r="I58" s="45"/>
      <c r="J58" s="45"/>
      <c r="K58" s="45"/>
      <c r="L58" s="174" t="n">
        <f aca="false">'26команд.расх'!J37</f>
        <v>0</v>
      </c>
    </row>
    <row r="59" customFormat="false" ht="29.25" hidden="false" customHeight="true" outlineLevel="0" collapsed="false">
      <c r="A59" s="48" t="s">
        <v>375</v>
      </c>
      <c r="B59" s="48"/>
      <c r="C59" s="46" t="s">
        <v>124</v>
      </c>
      <c r="D59" s="46"/>
      <c r="E59" s="46"/>
      <c r="F59" s="46"/>
      <c r="G59" s="46"/>
      <c r="H59" s="46"/>
      <c r="I59" s="46"/>
      <c r="J59" s="46"/>
      <c r="K59" s="46"/>
      <c r="L59" s="174" t="n">
        <f aca="false">'27сомнит.обязат'!J25</f>
        <v>0</v>
      </c>
    </row>
    <row r="60" customFormat="false" ht="24.75" hidden="false" customHeight="true" outlineLevel="0" collapsed="false">
      <c r="A60" s="48" t="s">
        <v>376</v>
      </c>
      <c r="B60" s="48"/>
      <c r="C60" s="45" t="s">
        <v>126</v>
      </c>
      <c r="D60" s="45"/>
      <c r="E60" s="45"/>
      <c r="F60" s="45"/>
      <c r="G60" s="45"/>
      <c r="H60" s="45"/>
      <c r="I60" s="45"/>
      <c r="J60" s="45"/>
      <c r="K60" s="45"/>
      <c r="L60" s="174" t="n">
        <f aca="false">'28сомнит.треб'!J25</f>
        <v>0</v>
      </c>
    </row>
    <row r="61" customFormat="false" ht="29.25" hidden="false" customHeight="true" outlineLevel="0" collapsed="false">
      <c r="A61" s="48" t="s">
        <v>377</v>
      </c>
      <c r="B61" s="48"/>
      <c r="C61" s="46" t="s">
        <v>132</v>
      </c>
      <c r="D61" s="46"/>
      <c r="E61" s="46"/>
      <c r="F61" s="46"/>
      <c r="G61" s="46"/>
      <c r="H61" s="46"/>
      <c r="I61" s="46"/>
      <c r="J61" s="46"/>
      <c r="K61" s="46"/>
      <c r="L61" s="174" t="n">
        <f aca="false">31страхование!J21</f>
        <v>0</v>
      </c>
    </row>
    <row r="62" customFormat="false" ht="32.25" hidden="false" customHeight="true" outlineLevel="0" collapsed="false">
      <c r="A62" s="48" t="s">
        <v>378</v>
      </c>
      <c r="B62" s="48"/>
      <c r="C62" s="46" t="s">
        <v>294</v>
      </c>
      <c r="D62" s="46"/>
      <c r="E62" s="46"/>
      <c r="F62" s="46"/>
      <c r="G62" s="46"/>
      <c r="H62" s="46"/>
      <c r="I62" s="46"/>
      <c r="J62" s="46"/>
      <c r="K62" s="46"/>
      <c r="L62" s="174" t="n">
        <f aca="false">'№ 13 курсовые разницы'!K14</f>
        <v>0</v>
      </c>
    </row>
    <row r="63" customFormat="false" ht="25.5" hidden="false" customHeight="true" outlineLevel="0" collapsed="false">
      <c r="A63" s="48" t="s">
        <v>379</v>
      </c>
      <c r="B63" s="48"/>
      <c r="C63" s="45" t="s">
        <v>140</v>
      </c>
      <c r="D63" s="45"/>
      <c r="E63" s="45"/>
      <c r="F63" s="45"/>
      <c r="G63" s="45"/>
      <c r="H63" s="45"/>
      <c r="I63" s="45"/>
      <c r="J63" s="45"/>
      <c r="K63" s="45"/>
      <c r="L63" s="174" t="n">
        <f aca="false">35налоги!H24</f>
        <v>0</v>
      </c>
    </row>
    <row r="64" customFormat="false" ht="25.5" hidden="false" customHeight="true" outlineLevel="0" collapsed="false">
      <c r="A64" s="48" t="s">
        <v>380</v>
      </c>
      <c r="B64" s="48"/>
      <c r="C64" s="45" t="s">
        <v>381</v>
      </c>
      <c r="D64" s="45"/>
      <c r="E64" s="45"/>
      <c r="F64" s="45"/>
      <c r="G64" s="45"/>
      <c r="H64" s="45"/>
      <c r="I64" s="45"/>
      <c r="J64" s="45"/>
      <c r="K64" s="45"/>
      <c r="L64" s="174" t="n">
        <f aca="false">'150.05 ФА внеконтрактная'!K69</f>
        <v>0</v>
      </c>
    </row>
    <row r="65" customFormat="false" ht="9" hidden="false" customHeight="true" outlineLevel="0" collapsed="false">
      <c r="A65" s="58"/>
      <c r="B65" s="58"/>
      <c r="C65" s="46"/>
      <c r="D65" s="46"/>
      <c r="E65" s="46"/>
      <c r="F65" s="46"/>
      <c r="G65" s="46"/>
      <c r="H65" s="46"/>
      <c r="I65" s="46"/>
      <c r="J65" s="46"/>
      <c r="K65" s="46"/>
      <c r="L65" s="174"/>
    </row>
    <row r="66" customFormat="false" ht="25.5" hidden="false" customHeight="true" outlineLevel="0" collapsed="false">
      <c r="A66" s="48" t="s">
        <v>382</v>
      </c>
      <c r="B66" s="48"/>
      <c r="C66" s="45" t="s">
        <v>146</v>
      </c>
      <c r="D66" s="45"/>
      <c r="E66" s="45"/>
      <c r="F66" s="45"/>
      <c r="G66" s="45"/>
      <c r="H66" s="45"/>
      <c r="I66" s="45"/>
      <c r="J66" s="45"/>
      <c r="K66" s="45"/>
      <c r="L66" s="174" t="n">
        <f aca="false">37инп!J12</f>
        <v>0</v>
      </c>
    </row>
    <row r="67" customFormat="false" ht="25.5" hidden="false" customHeight="true" outlineLevel="0" collapsed="false">
      <c r="A67" s="48" t="s">
        <v>383</v>
      </c>
      <c r="B67" s="48"/>
      <c r="C67" s="45" t="s">
        <v>384</v>
      </c>
      <c r="D67" s="45"/>
      <c r="E67" s="45"/>
      <c r="F67" s="45"/>
      <c r="G67" s="45"/>
      <c r="H67" s="45"/>
      <c r="I67" s="45"/>
      <c r="J67" s="45"/>
      <c r="K67" s="45"/>
      <c r="L67" s="174" t="n">
        <f aca="false">'38др.вычеты'!L25</f>
        <v>0</v>
      </c>
    </row>
    <row r="68" customFormat="false" ht="8.25" hidden="false" customHeight="true" outlineLevel="0" collapsed="false">
      <c r="A68" s="58"/>
      <c r="B68" s="58"/>
      <c r="C68" s="46"/>
      <c r="D68" s="46"/>
      <c r="E68" s="46"/>
      <c r="F68" s="46"/>
      <c r="G68" s="46"/>
      <c r="H68" s="46"/>
      <c r="I68" s="46"/>
      <c r="J68" s="46"/>
      <c r="K68" s="46"/>
      <c r="L68" s="174"/>
    </row>
    <row r="69" customFormat="false" ht="26.25" hidden="false" customHeight="true" outlineLevel="0" collapsed="false">
      <c r="A69" s="48" t="s">
        <v>385</v>
      </c>
      <c r="B69" s="48"/>
      <c r="C69" s="46" t="s">
        <v>386</v>
      </c>
      <c r="D69" s="46"/>
      <c r="E69" s="46"/>
      <c r="F69" s="46"/>
      <c r="G69" s="46"/>
      <c r="H69" s="46"/>
      <c r="I69" s="46"/>
      <c r="J69" s="46"/>
      <c r="K69" s="46"/>
      <c r="L69" s="174" t="n">
        <f aca="false">L70</f>
        <v>0</v>
      </c>
    </row>
    <row r="70" customFormat="false" ht="13.5" hidden="false" customHeight="false" outlineLevel="0" collapsed="false">
      <c r="A70" s="58" t="s">
        <v>77</v>
      </c>
      <c r="B70" s="58"/>
      <c r="C70" s="45" t="s">
        <v>387</v>
      </c>
      <c r="D70" s="45"/>
      <c r="E70" s="45"/>
      <c r="F70" s="45"/>
      <c r="G70" s="45"/>
      <c r="H70" s="45"/>
      <c r="I70" s="45"/>
      <c r="J70" s="45"/>
      <c r="K70" s="45"/>
      <c r="L70" s="174" t="n">
        <f aca="false">L35+L53+L54+L55+L56+L57+L58+L59+L60+L61+L62+L63+L64+L66+L67</f>
        <v>0</v>
      </c>
    </row>
    <row r="71" customFormat="false" ht="29.25" hidden="false" customHeight="true" outlineLevel="0" collapsed="false">
      <c r="A71" s="58" t="s">
        <v>79</v>
      </c>
      <c r="B71" s="58"/>
      <c r="C71" s="46" t="s">
        <v>152</v>
      </c>
      <c r="D71" s="46"/>
      <c r="E71" s="46"/>
      <c r="F71" s="46"/>
      <c r="G71" s="46"/>
      <c r="H71" s="46"/>
      <c r="I71" s="46"/>
      <c r="J71" s="46"/>
      <c r="K71" s="46"/>
      <c r="L71" s="149"/>
    </row>
    <row r="72" customFormat="false" ht="29.25" hidden="false" customHeight="true" outlineLevel="0" collapsed="false">
      <c r="A72" s="58" t="s">
        <v>81</v>
      </c>
      <c r="B72" s="58"/>
      <c r="C72" s="46" t="s">
        <v>388</v>
      </c>
      <c r="D72" s="46"/>
      <c r="E72" s="46"/>
      <c r="F72" s="46"/>
      <c r="G72" s="46"/>
      <c r="H72" s="46"/>
      <c r="I72" s="46"/>
      <c r="J72" s="46"/>
      <c r="K72" s="46"/>
      <c r="L72" s="149"/>
    </row>
    <row r="73" customFormat="false" ht="14.25" hidden="false" customHeight="false" outlineLevel="0" collapsed="false">
      <c r="A73" s="50"/>
      <c r="B73" s="50"/>
      <c r="C73" s="176"/>
      <c r="D73" s="176"/>
      <c r="E73" s="176"/>
      <c r="F73" s="176"/>
      <c r="G73" s="176"/>
      <c r="H73" s="176"/>
      <c r="I73" s="176"/>
      <c r="J73" s="176"/>
      <c r="K73" s="176"/>
      <c r="L73" s="172"/>
    </row>
    <row r="74" customFormat="false" ht="13.5" hidden="false" customHeight="false" outlineLevel="0" collapsed="false">
      <c r="A74" s="12"/>
      <c r="B74" s="13" t="s">
        <v>154</v>
      </c>
      <c r="C74" s="13"/>
      <c r="D74" s="13"/>
      <c r="E74" s="13"/>
      <c r="F74" s="13"/>
      <c r="G74" s="13"/>
      <c r="H74" s="13"/>
      <c r="I74" s="13"/>
      <c r="J74" s="13"/>
      <c r="K74" s="13"/>
      <c r="L74" s="15"/>
    </row>
    <row r="75" customFormat="false" ht="14.25" hidden="false" customHeight="false" outlineLevel="0" collapsed="false">
      <c r="A75" s="52"/>
      <c r="B75" s="72"/>
      <c r="C75" s="72"/>
      <c r="D75" s="72"/>
      <c r="E75" s="72"/>
      <c r="F75" s="72"/>
      <c r="G75" s="72"/>
      <c r="H75" s="72"/>
      <c r="I75" s="72"/>
      <c r="J75" s="72"/>
      <c r="K75" s="72"/>
      <c r="L75" s="73"/>
    </row>
    <row r="76" customFormat="false" ht="27" hidden="false" customHeight="true" outlineLevel="0" collapsed="false">
      <c r="A76" s="57" t="s">
        <v>389</v>
      </c>
      <c r="B76" s="57"/>
      <c r="C76" s="142" t="s">
        <v>156</v>
      </c>
      <c r="D76" s="142"/>
      <c r="E76" s="142"/>
      <c r="F76" s="142"/>
      <c r="G76" s="142"/>
      <c r="H76" s="142"/>
      <c r="I76" s="142"/>
      <c r="J76" s="142"/>
      <c r="K76" s="142"/>
      <c r="L76" s="173" t="n">
        <f aca="false">L77-L78</f>
        <v>0</v>
      </c>
    </row>
    <row r="77" customFormat="false" ht="24.75" hidden="false" customHeight="true" outlineLevel="0" collapsed="false">
      <c r="A77" s="58" t="s">
        <v>77</v>
      </c>
      <c r="B77" s="58"/>
      <c r="C77" s="45" t="s">
        <v>157</v>
      </c>
      <c r="D77" s="45"/>
      <c r="E77" s="45"/>
      <c r="F77" s="45"/>
      <c r="G77" s="45"/>
      <c r="H77" s="45"/>
      <c r="I77" s="45"/>
      <c r="J77" s="45"/>
      <c r="K77" s="45"/>
      <c r="L77" s="174" t="n">
        <f aca="false">40корр!L13</f>
        <v>0</v>
      </c>
    </row>
    <row r="78" customFormat="false" ht="25.5" hidden="false" customHeight="true" outlineLevel="0" collapsed="false">
      <c r="A78" s="58" t="s">
        <v>79</v>
      </c>
      <c r="B78" s="58"/>
      <c r="C78" s="45" t="s">
        <v>158</v>
      </c>
      <c r="D78" s="45"/>
      <c r="E78" s="45"/>
      <c r="F78" s="45"/>
      <c r="G78" s="45"/>
      <c r="H78" s="45"/>
      <c r="I78" s="45"/>
      <c r="J78" s="45"/>
      <c r="K78" s="45"/>
      <c r="L78" s="174" t="n">
        <f aca="false">40корр!L22</f>
        <v>0</v>
      </c>
    </row>
    <row r="79" customFormat="false" ht="14.25" hidden="false" customHeight="false" outlineLevel="0" collapsed="false">
      <c r="A79" s="177"/>
      <c r="B79" s="177"/>
      <c r="C79" s="177"/>
      <c r="D79" s="177"/>
      <c r="E79" s="177"/>
      <c r="F79" s="177"/>
      <c r="G79" s="177"/>
      <c r="H79" s="177"/>
      <c r="I79" s="177"/>
      <c r="J79" s="177"/>
      <c r="K79" s="177"/>
      <c r="L79" s="178"/>
    </row>
    <row r="80" customFormat="false" ht="13.5" hidden="false" customHeight="false" outlineLevel="0" collapsed="false">
      <c r="A80" s="12"/>
      <c r="B80" s="179" t="s">
        <v>159</v>
      </c>
      <c r="C80" s="179"/>
      <c r="D80" s="179"/>
      <c r="E80" s="179"/>
      <c r="F80" s="179"/>
      <c r="G80" s="179"/>
      <c r="H80" s="179"/>
      <c r="I80" s="179"/>
      <c r="J80" s="179"/>
      <c r="K80" s="179"/>
      <c r="L80" s="15"/>
    </row>
    <row r="81" customFormat="false" ht="14.25" hidden="false" customHeight="false" outlineLevel="0" collapsed="false">
      <c r="A81" s="52"/>
      <c r="B81" s="72"/>
      <c r="C81" s="72"/>
      <c r="D81" s="72"/>
      <c r="E81" s="72"/>
      <c r="F81" s="72"/>
      <c r="G81" s="72"/>
      <c r="H81" s="72"/>
      <c r="I81" s="72"/>
      <c r="J81" s="72"/>
      <c r="K81" s="72"/>
      <c r="L81" s="73"/>
    </row>
    <row r="82" customFormat="false" ht="27" hidden="false" customHeight="true" outlineLevel="0" collapsed="false">
      <c r="A82" s="57" t="s">
        <v>390</v>
      </c>
      <c r="B82" s="57"/>
      <c r="C82" s="142" t="s">
        <v>157</v>
      </c>
      <c r="D82" s="142"/>
      <c r="E82" s="142"/>
      <c r="F82" s="142"/>
      <c r="G82" s="142"/>
      <c r="H82" s="142"/>
      <c r="I82" s="142"/>
      <c r="J82" s="142"/>
      <c r="K82" s="142"/>
      <c r="L82" s="180"/>
    </row>
    <row r="83" customFormat="false" ht="24.75" hidden="false" customHeight="true" outlineLevel="0" collapsed="false">
      <c r="A83" s="57" t="s">
        <v>391</v>
      </c>
      <c r="B83" s="57"/>
      <c r="C83" s="45" t="s">
        <v>158</v>
      </c>
      <c r="D83" s="45"/>
      <c r="E83" s="45"/>
      <c r="F83" s="45"/>
      <c r="G83" s="45"/>
      <c r="H83" s="45"/>
      <c r="I83" s="45"/>
      <c r="J83" s="45"/>
      <c r="K83" s="45"/>
      <c r="L83" s="149"/>
    </row>
    <row r="84" customFormat="false" ht="14.25" hidden="false" customHeight="false" outlineLevel="0" collapsed="false">
      <c r="A84" s="50"/>
      <c r="B84" s="50"/>
      <c r="C84" s="176"/>
      <c r="D84" s="176"/>
      <c r="E84" s="176"/>
      <c r="F84" s="176"/>
      <c r="G84" s="176"/>
      <c r="H84" s="176"/>
      <c r="I84" s="176"/>
      <c r="J84" s="176"/>
      <c r="K84" s="176"/>
      <c r="L84" s="181"/>
    </row>
    <row r="85" customFormat="false" ht="13.5" hidden="false" customHeight="false" outlineLevel="0" collapsed="false">
      <c r="A85" s="12"/>
      <c r="B85" s="13" t="s">
        <v>162</v>
      </c>
      <c r="C85" s="13"/>
      <c r="D85" s="13"/>
      <c r="E85" s="13"/>
      <c r="F85" s="13"/>
      <c r="G85" s="13"/>
      <c r="H85" s="13"/>
      <c r="I85" s="13"/>
      <c r="J85" s="13"/>
      <c r="K85" s="13"/>
      <c r="L85" s="71"/>
    </row>
    <row r="86" customFormat="false" ht="14.25" hidden="false" customHeight="false" outlineLevel="0" collapsed="false">
      <c r="A86" s="52"/>
      <c r="B86" s="72"/>
      <c r="C86" s="72"/>
      <c r="D86" s="72"/>
      <c r="E86" s="72"/>
      <c r="F86" s="72"/>
      <c r="G86" s="72"/>
      <c r="H86" s="72"/>
      <c r="I86" s="72"/>
      <c r="J86" s="72"/>
      <c r="K86" s="72"/>
      <c r="L86" s="73"/>
    </row>
    <row r="87" customFormat="false" ht="33.75" hidden="false" customHeight="true" outlineLevel="0" collapsed="false">
      <c r="A87" s="57" t="s">
        <v>392</v>
      </c>
      <c r="B87" s="57"/>
      <c r="C87" s="156" t="s">
        <v>393</v>
      </c>
      <c r="D87" s="156"/>
      <c r="E87" s="156"/>
      <c r="F87" s="156"/>
      <c r="G87" s="156"/>
      <c r="H87" s="156"/>
      <c r="I87" s="156"/>
      <c r="J87" s="156"/>
      <c r="K87" s="156"/>
      <c r="L87" s="173" t="n">
        <f aca="false">L31-L69+L76+L82-L83</f>
        <v>0</v>
      </c>
    </row>
    <row r="88" customFormat="false" ht="24.75" hidden="false" customHeight="true" outlineLevel="0" collapsed="false">
      <c r="A88" s="57" t="s">
        <v>394</v>
      </c>
      <c r="B88" s="57"/>
      <c r="C88" s="45" t="s">
        <v>307</v>
      </c>
      <c r="D88" s="45"/>
      <c r="E88" s="45"/>
      <c r="F88" s="45"/>
      <c r="G88" s="45"/>
      <c r="H88" s="45"/>
      <c r="I88" s="45"/>
      <c r="J88" s="45"/>
      <c r="K88" s="45"/>
      <c r="L88" s="149"/>
    </row>
    <row r="89" customFormat="false" ht="29.25" hidden="false" customHeight="true" outlineLevel="0" collapsed="false">
      <c r="A89" s="48" t="s">
        <v>395</v>
      </c>
      <c r="B89" s="48"/>
      <c r="C89" s="46" t="s">
        <v>168</v>
      </c>
      <c r="D89" s="46"/>
      <c r="E89" s="46"/>
      <c r="F89" s="46"/>
      <c r="G89" s="46"/>
      <c r="H89" s="46"/>
      <c r="I89" s="46"/>
      <c r="J89" s="46"/>
      <c r="K89" s="46"/>
      <c r="L89" s="149"/>
    </row>
    <row r="90" customFormat="false" ht="35.25" hidden="false" customHeight="true" outlineLevel="0" collapsed="false">
      <c r="A90" s="58" t="s">
        <v>77</v>
      </c>
      <c r="B90" s="58"/>
      <c r="C90" s="46" t="s">
        <v>169</v>
      </c>
      <c r="D90" s="46"/>
      <c r="E90" s="46"/>
      <c r="F90" s="46"/>
      <c r="G90" s="46"/>
      <c r="H90" s="46"/>
      <c r="I90" s="46"/>
      <c r="J90" s="46"/>
      <c r="K90" s="46"/>
      <c r="L90" s="149"/>
    </row>
    <row r="91" customFormat="false" ht="36" hidden="false" customHeight="true" outlineLevel="0" collapsed="false">
      <c r="A91" s="58" t="s">
        <v>79</v>
      </c>
      <c r="B91" s="58"/>
      <c r="C91" s="46" t="s">
        <v>396</v>
      </c>
      <c r="D91" s="46"/>
      <c r="E91" s="46"/>
      <c r="F91" s="46"/>
      <c r="G91" s="46"/>
      <c r="H91" s="46"/>
      <c r="I91" s="46"/>
      <c r="J91" s="46"/>
      <c r="K91" s="46"/>
      <c r="L91" s="149" t="n">
        <f aca="false">'150.13'!K28</f>
        <v>0</v>
      </c>
    </row>
    <row r="92" customFormat="false" ht="29.25" hidden="false" customHeight="true" outlineLevel="0" collapsed="false">
      <c r="A92" s="48" t="s">
        <v>397</v>
      </c>
      <c r="B92" s="48"/>
      <c r="C92" s="46" t="s">
        <v>398</v>
      </c>
      <c r="D92" s="46"/>
      <c r="E92" s="46"/>
      <c r="F92" s="46"/>
      <c r="G92" s="46"/>
      <c r="H92" s="46"/>
      <c r="I92" s="46"/>
      <c r="J92" s="46"/>
      <c r="K92" s="46"/>
      <c r="L92" s="174" t="n">
        <f aca="false">L87-L89</f>
        <v>0</v>
      </c>
    </row>
    <row r="93" customFormat="false" ht="23.25" hidden="false" customHeight="true" outlineLevel="0" collapsed="false">
      <c r="A93" s="48" t="s">
        <v>399</v>
      </c>
      <c r="B93" s="48"/>
      <c r="C93" s="46" t="s">
        <v>313</v>
      </c>
      <c r="D93" s="46"/>
      <c r="E93" s="46"/>
      <c r="F93" s="46"/>
      <c r="G93" s="46"/>
      <c r="H93" s="46"/>
      <c r="I93" s="46"/>
      <c r="J93" s="46"/>
      <c r="K93" s="46"/>
      <c r="L93" s="149"/>
    </row>
    <row r="94" customFormat="false" ht="27" hidden="false" customHeight="true" outlineLevel="0" collapsed="false">
      <c r="A94" s="48" t="s">
        <v>77</v>
      </c>
      <c r="B94" s="48"/>
      <c r="C94" s="46" t="s">
        <v>314</v>
      </c>
      <c r="D94" s="46"/>
      <c r="E94" s="46"/>
      <c r="F94" s="46"/>
      <c r="G94" s="46"/>
      <c r="H94" s="46"/>
      <c r="I94" s="46"/>
      <c r="J94" s="46"/>
      <c r="K94" s="46"/>
      <c r="L94" s="157"/>
    </row>
    <row r="95" customFormat="false" ht="39" hidden="false" customHeight="true" outlineLevel="0" collapsed="false">
      <c r="A95" s="48" t="s">
        <v>79</v>
      </c>
      <c r="B95" s="48"/>
      <c r="C95" s="46" t="s">
        <v>315</v>
      </c>
      <c r="D95" s="46"/>
      <c r="E95" s="46"/>
      <c r="F95" s="46"/>
      <c r="G95" s="46"/>
      <c r="H95" s="46"/>
      <c r="I95" s="46"/>
      <c r="J95" s="46"/>
      <c r="K95" s="46"/>
      <c r="L95" s="157"/>
    </row>
    <row r="96" customFormat="false" ht="6" hidden="false" customHeight="true" outlineLevel="0" collapsed="false">
      <c r="A96" s="48"/>
      <c r="B96" s="48"/>
      <c r="C96" s="46"/>
      <c r="D96" s="46"/>
      <c r="E96" s="46"/>
      <c r="F96" s="46"/>
      <c r="G96" s="46"/>
      <c r="H96" s="46"/>
      <c r="I96" s="46"/>
      <c r="J96" s="46"/>
      <c r="K96" s="46"/>
      <c r="L96" s="174"/>
    </row>
    <row r="97" customFormat="false" ht="60" hidden="false" customHeight="true" outlineLevel="0" collapsed="false">
      <c r="A97" s="48" t="s">
        <v>400</v>
      </c>
      <c r="B97" s="48"/>
      <c r="C97" s="46" t="s">
        <v>178</v>
      </c>
      <c r="D97" s="46"/>
      <c r="E97" s="46"/>
      <c r="F97" s="46"/>
      <c r="G97" s="46"/>
      <c r="H97" s="46"/>
      <c r="I97" s="46"/>
      <c r="J97" s="46"/>
      <c r="K97" s="46"/>
      <c r="L97" s="149"/>
    </row>
    <row r="98" customFormat="false" ht="36" hidden="false" customHeight="true" outlineLevel="0" collapsed="false">
      <c r="A98" s="48" t="s">
        <v>401</v>
      </c>
      <c r="B98" s="48"/>
      <c r="C98" s="46" t="s">
        <v>180</v>
      </c>
      <c r="D98" s="46"/>
      <c r="E98" s="46"/>
      <c r="F98" s="46"/>
      <c r="G98" s="46"/>
      <c r="H98" s="46"/>
      <c r="I98" s="46"/>
      <c r="J98" s="46"/>
      <c r="K98" s="46"/>
      <c r="L98" s="174" t="n">
        <f aca="false">IF(L92&gt;0,L97,-(L92+L97))</f>
        <v>0</v>
      </c>
    </row>
    <row r="99" customFormat="false" ht="30" hidden="false" customHeight="true" outlineLevel="0" collapsed="false">
      <c r="A99" s="48" t="s">
        <v>402</v>
      </c>
      <c r="B99" s="48"/>
      <c r="C99" s="46" t="s">
        <v>182</v>
      </c>
      <c r="D99" s="46"/>
      <c r="E99" s="46"/>
      <c r="F99" s="46"/>
      <c r="G99" s="46"/>
      <c r="H99" s="46"/>
      <c r="I99" s="46"/>
      <c r="J99" s="46"/>
      <c r="K99" s="46"/>
      <c r="L99" s="149"/>
    </row>
    <row r="100" customFormat="false" ht="30" hidden="false" customHeight="true" outlineLevel="0" collapsed="false">
      <c r="A100" s="77" t="s">
        <v>83</v>
      </c>
      <c r="B100" s="77"/>
      <c r="C100" s="46" t="s">
        <v>183</v>
      </c>
      <c r="D100" s="46"/>
      <c r="E100" s="46"/>
      <c r="F100" s="46"/>
      <c r="G100" s="46"/>
      <c r="H100" s="46"/>
      <c r="I100" s="46"/>
      <c r="J100" s="46"/>
      <c r="K100" s="46"/>
      <c r="L100" s="149"/>
    </row>
    <row r="101" customFormat="false" ht="27" hidden="false" customHeight="true" outlineLevel="0" collapsed="false">
      <c r="A101" s="182" t="s">
        <v>85</v>
      </c>
      <c r="B101" s="182"/>
      <c r="C101" s="46" t="s">
        <v>184</v>
      </c>
      <c r="D101" s="46"/>
      <c r="E101" s="46"/>
      <c r="F101" s="46"/>
      <c r="G101" s="46"/>
      <c r="H101" s="46"/>
      <c r="I101" s="46"/>
      <c r="J101" s="46"/>
      <c r="K101" s="46"/>
      <c r="L101" s="149"/>
    </row>
    <row r="102" customFormat="false" ht="33" hidden="false" customHeight="true" outlineLevel="0" collapsed="false">
      <c r="A102" s="48" t="s">
        <v>403</v>
      </c>
      <c r="B102" s="48"/>
      <c r="C102" s="46" t="s">
        <v>404</v>
      </c>
      <c r="D102" s="46"/>
      <c r="E102" s="46"/>
      <c r="F102" s="46"/>
      <c r="G102" s="46"/>
      <c r="H102" s="46"/>
      <c r="I102" s="46"/>
      <c r="J102" s="46"/>
      <c r="K102" s="46"/>
      <c r="L102" s="174" t="n">
        <f aca="false">IF(L99&gt;L92,0,L92-L99)</f>
        <v>0</v>
      </c>
    </row>
    <row r="103" customFormat="false" ht="13.5" hidden="false" customHeight="false" outlineLevel="0" collapsed="false">
      <c r="A103" s="48" t="s">
        <v>405</v>
      </c>
      <c r="B103" s="48"/>
      <c r="C103" s="45" t="s">
        <v>322</v>
      </c>
      <c r="D103" s="45"/>
      <c r="E103" s="45"/>
      <c r="F103" s="45"/>
      <c r="G103" s="45"/>
      <c r="H103" s="45"/>
      <c r="I103" s="45"/>
      <c r="J103" s="45"/>
      <c r="K103" s="45"/>
      <c r="L103" s="174" t="n">
        <f aca="false">'50убытки перенос'!J13</f>
        <v>0</v>
      </c>
    </row>
    <row r="104" customFormat="false" ht="21" hidden="false" customHeight="true" outlineLevel="0" collapsed="false">
      <c r="A104" s="48" t="s">
        <v>77</v>
      </c>
      <c r="B104" s="48"/>
      <c r="C104" s="46" t="s">
        <v>189</v>
      </c>
      <c r="D104" s="46"/>
      <c r="E104" s="46"/>
      <c r="F104" s="46"/>
      <c r="G104" s="46"/>
      <c r="H104" s="46"/>
      <c r="I104" s="46"/>
      <c r="J104" s="46"/>
      <c r="K104" s="46"/>
      <c r="L104" s="149"/>
    </row>
    <row r="105" customFormat="false" ht="33.75" hidden="false" customHeight="true" outlineLevel="0" collapsed="false">
      <c r="A105" s="48" t="s">
        <v>406</v>
      </c>
      <c r="B105" s="48"/>
      <c r="C105" s="46" t="s">
        <v>407</v>
      </c>
      <c r="D105" s="46"/>
      <c r="E105" s="46"/>
      <c r="F105" s="46"/>
      <c r="G105" s="46"/>
      <c r="H105" s="46"/>
      <c r="I105" s="46"/>
      <c r="J105" s="46"/>
      <c r="K105" s="46"/>
      <c r="L105" s="174" t="n">
        <f aca="false">IF(L103&gt;L102,0,L102-L103)</f>
        <v>0</v>
      </c>
    </row>
    <row r="106" customFormat="false" ht="30.75" hidden="false" customHeight="true" outlineLevel="0" collapsed="false">
      <c r="A106" s="48" t="s">
        <v>408</v>
      </c>
      <c r="B106" s="48"/>
      <c r="C106" s="46" t="s">
        <v>409</v>
      </c>
      <c r="D106" s="46"/>
      <c r="E106" s="46"/>
      <c r="F106" s="46"/>
      <c r="G106" s="46"/>
      <c r="H106" s="46"/>
      <c r="I106" s="46"/>
      <c r="J106" s="46"/>
      <c r="K106" s="46"/>
      <c r="L106" s="174" t="n">
        <f aca="false">IF(L104&gt;L94,0,L94-L104)</f>
        <v>0</v>
      </c>
    </row>
    <row r="107" customFormat="false" ht="24.75" hidden="false" customHeight="true" outlineLevel="0" collapsed="false">
      <c r="A107" s="12"/>
      <c r="B107" s="13" t="s">
        <v>190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5"/>
    </row>
    <row r="108" customFormat="false" ht="7.5" hidden="false" customHeight="true" outlineLevel="0" collapsed="false">
      <c r="A108" s="75"/>
      <c r="B108" s="75"/>
      <c r="C108" s="72"/>
      <c r="D108" s="72"/>
      <c r="E108" s="72"/>
      <c r="F108" s="72"/>
      <c r="G108" s="72"/>
      <c r="H108" s="72"/>
      <c r="I108" s="72"/>
      <c r="J108" s="72"/>
      <c r="K108" s="72"/>
      <c r="L108" s="73"/>
    </row>
    <row r="109" customFormat="false" ht="26.25" hidden="false" customHeight="true" outlineLevel="0" collapsed="false">
      <c r="A109" s="48" t="s">
        <v>410</v>
      </c>
      <c r="B109" s="48"/>
      <c r="C109" s="142" t="s">
        <v>196</v>
      </c>
      <c r="D109" s="142"/>
      <c r="E109" s="142"/>
      <c r="F109" s="142"/>
      <c r="G109" s="142"/>
      <c r="H109" s="142"/>
      <c r="I109" s="142"/>
      <c r="J109" s="142"/>
      <c r="K109" s="142"/>
      <c r="L109" s="183" t="n">
        <v>0.2</v>
      </c>
    </row>
    <row r="110" customFormat="false" ht="26.25" hidden="false" customHeight="true" outlineLevel="0" collapsed="false">
      <c r="A110" s="48" t="s">
        <v>411</v>
      </c>
      <c r="B110" s="48"/>
      <c r="C110" s="45" t="s">
        <v>198</v>
      </c>
      <c r="D110" s="45"/>
      <c r="E110" s="45"/>
      <c r="F110" s="45"/>
      <c r="G110" s="45"/>
      <c r="H110" s="45"/>
      <c r="I110" s="45"/>
      <c r="J110" s="45"/>
      <c r="K110" s="45"/>
      <c r="L110" s="174" t="n">
        <f aca="false">L105*L109</f>
        <v>0</v>
      </c>
    </row>
    <row r="111" customFormat="false" ht="48" hidden="false" customHeight="true" outlineLevel="0" collapsed="false">
      <c r="A111" s="48" t="s">
        <v>412</v>
      </c>
      <c r="B111" s="48"/>
      <c r="C111" s="46" t="s">
        <v>413</v>
      </c>
      <c r="D111" s="46"/>
      <c r="E111" s="46"/>
      <c r="F111" s="46"/>
      <c r="G111" s="46"/>
      <c r="H111" s="46"/>
      <c r="I111" s="46"/>
      <c r="J111" s="46"/>
      <c r="K111" s="46"/>
      <c r="L111" s="144" t="n">
        <f aca="false">IF((L110-L112-L113-L114-L115-L116-L117)&lt;0,0,(L110-L112-L113-L114-L115-L116-L117))</f>
        <v>0</v>
      </c>
    </row>
    <row r="112" customFormat="false" ht="18" hidden="false" customHeight="true" outlineLevel="0" collapsed="false">
      <c r="A112" s="77" t="s">
        <v>77</v>
      </c>
      <c r="B112" s="77"/>
      <c r="C112" s="45" t="s">
        <v>201</v>
      </c>
      <c r="D112" s="45"/>
      <c r="E112" s="45"/>
      <c r="F112" s="45"/>
      <c r="G112" s="45"/>
      <c r="H112" s="45"/>
      <c r="I112" s="45"/>
      <c r="J112" s="45"/>
      <c r="K112" s="45"/>
      <c r="L112" s="149"/>
    </row>
    <row r="113" customFormat="false" ht="19.5" hidden="false" customHeight="true" outlineLevel="0" collapsed="false">
      <c r="A113" s="77" t="s">
        <v>79</v>
      </c>
      <c r="B113" s="77"/>
      <c r="C113" s="45" t="s">
        <v>202</v>
      </c>
      <c r="D113" s="45"/>
      <c r="E113" s="45"/>
      <c r="F113" s="45"/>
      <c r="G113" s="45"/>
      <c r="H113" s="45"/>
      <c r="I113" s="45"/>
      <c r="J113" s="45"/>
      <c r="K113" s="45"/>
      <c r="L113" s="149"/>
    </row>
    <row r="114" customFormat="false" ht="20.25" hidden="false" customHeight="true" outlineLevel="0" collapsed="false">
      <c r="A114" s="77" t="s">
        <v>81</v>
      </c>
      <c r="B114" s="77"/>
      <c r="C114" s="46" t="s">
        <v>203</v>
      </c>
      <c r="D114" s="46"/>
      <c r="E114" s="46"/>
      <c r="F114" s="46"/>
      <c r="G114" s="46"/>
      <c r="H114" s="46"/>
      <c r="I114" s="46"/>
      <c r="J114" s="46"/>
      <c r="K114" s="46"/>
      <c r="L114" s="149"/>
    </row>
    <row r="115" customFormat="false" ht="42" hidden="false" customHeight="true" outlineLevel="0" collapsed="false">
      <c r="A115" s="77" t="s">
        <v>99</v>
      </c>
      <c r="B115" s="77"/>
      <c r="C115" s="46" t="s">
        <v>204</v>
      </c>
      <c r="D115" s="46"/>
      <c r="E115" s="46"/>
      <c r="F115" s="46"/>
      <c r="G115" s="46"/>
      <c r="H115" s="46"/>
      <c r="I115" s="46"/>
      <c r="J115" s="46"/>
      <c r="K115" s="46"/>
      <c r="L115" s="149"/>
    </row>
    <row r="116" customFormat="false" ht="27.75" hidden="false" customHeight="true" outlineLevel="0" collapsed="false">
      <c r="A116" s="77" t="s">
        <v>101</v>
      </c>
      <c r="B116" s="77"/>
      <c r="C116" s="184" t="s">
        <v>205</v>
      </c>
      <c r="D116" s="184"/>
      <c r="E116" s="184"/>
      <c r="F116" s="184"/>
      <c r="G116" s="184"/>
      <c r="H116" s="184"/>
      <c r="I116" s="184"/>
      <c r="J116" s="184"/>
      <c r="K116" s="184"/>
      <c r="L116" s="149"/>
    </row>
    <row r="117" customFormat="false" ht="27.75" hidden="false" customHeight="true" outlineLevel="0" collapsed="false">
      <c r="A117" s="77" t="s">
        <v>103</v>
      </c>
      <c r="B117" s="77"/>
      <c r="C117" s="46" t="s">
        <v>331</v>
      </c>
      <c r="D117" s="46"/>
      <c r="E117" s="46"/>
      <c r="F117" s="46"/>
      <c r="G117" s="46"/>
      <c r="H117" s="46"/>
      <c r="I117" s="46"/>
      <c r="J117" s="46"/>
      <c r="K117" s="46"/>
      <c r="L117" s="149"/>
    </row>
    <row r="118" customFormat="false" ht="6.75" hidden="false" customHeight="true" outlineLevel="0" collapsed="false">
      <c r="A118" s="77"/>
      <c r="B118" s="77"/>
      <c r="C118" s="185"/>
      <c r="D118" s="185"/>
      <c r="E118" s="185"/>
      <c r="F118" s="185"/>
      <c r="G118" s="185"/>
      <c r="H118" s="185"/>
      <c r="I118" s="185"/>
      <c r="J118" s="185"/>
      <c r="K118" s="185"/>
      <c r="L118" s="174"/>
    </row>
    <row r="119" customFormat="false" ht="13.5" hidden="false" customHeight="true" outlineLevel="0" collapsed="false">
      <c r="A119" s="48" t="s">
        <v>414</v>
      </c>
      <c r="B119" s="48"/>
      <c r="C119" s="185" t="s">
        <v>415</v>
      </c>
      <c r="D119" s="185"/>
      <c r="E119" s="185"/>
      <c r="F119" s="185"/>
      <c r="G119" s="185"/>
      <c r="H119" s="185"/>
      <c r="I119" s="185"/>
      <c r="J119" s="185"/>
      <c r="K119" s="185"/>
      <c r="L119" s="174" t="n">
        <f aca="false">L111-L120</f>
        <v>0</v>
      </c>
    </row>
    <row r="120" customFormat="false" ht="28.5" hidden="false" customHeight="true" outlineLevel="0" collapsed="false">
      <c r="A120" s="77" t="s">
        <v>77</v>
      </c>
      <c r="B120" s="77"/>
      <c r="C120" s="185" t="s">
        <v>209</v>
      </c>
      <c r="D120" s="185"/>
      <c r="E120" s="185"/>
      <c r="F120" s="185"/>
      <c r="G120" s="185"/>
      <c r="H120" s="185"/>
      <c r="I120" s="185"/>
      <c r="J120" s="185"/>
      <c r="K120" s="185"/>
      <c r="L120" s="149"/>
    </row>
    <row r="121" customFormat="false" ht="33" hidden="false" customHeight="true" outlineLevel="0" collapsed="false">
      <c r="A121" s="48" t="s">
        <v>416</v>
      </c>
      <c r="B121" s="48"/>
      <c r="C121" s="46" t="s">
        <v>417</v>
      </c>
      <c r="D121" s="46"/>
      <c r="E121" s="46"/>
      <c r="F121" s="46"/>
      <c r="G121" s="46"/>
      <c r="H121" s="46"/>
      <c r="I121" s="46"/>
      <c r="J121" s="46"/>
      <c r="K121" s="46"/>
      <c r="L121" s="174" t="n">
        <f aca="false">L106*L109</f>
        <v>0</v>
      </c>
    </row>
    <row r="122" customFormat="false" ht="33" hidden="false" customHeight="true" outlineLevel="0" collapsed="false">
      <c r="A122" s="48" t="s">
        <v>418</v>
      </c>
      <c r="B122" s="48"/>
      <c r="C122" s="46" t="s">
        <v>419</v>
      </c>
      <c r="D122" s="46"/>
      <c r="E122" s="46"/>
      <c r="F122" s="46"/>
      <c r="G122" s="46"/>
      <c r="H122" s="46"/>
      <c r="I122" s="46"/>
      <c r="J122" s="46"/>
      <c r="K122" s="46"/>
      <c r="L122" s="174" t="n">
        <f aca="false">L95*L109</f>
        <v>0</v>
      </c>
    </row>
    <row r="123" customFormat="false" ht="42" hidden="false" customHeight="true" outlineLevel="0" collapsed="false">
      <c r="A123" s="48" t="s">
        <v>420</v>
      </c>
      <c r="B123" s="48"/>
      <c r="C123" s="46" t="s">
        <v>421</v>
      </c>
      <c r="D123" s="46"/>
      <c r="E123" s="46"/>
      <c r="F123" s="46"/>
      <c r="G123" s="46"/>
      <c r="H123" s="46"/>
      <c r="I123" s="46"/>
      <c r="J123" s="46"/>
      <c r="K123" s="46"/>
      <c r="L123" s="174" t="n">
        <f aca="false">IF(L113&gt;L121,0,L121-L113)</f>
        <v>0</v>
      </c>
    </row>
    <row r="124" customFormat="false" ht="19.5" hidden="false" customHeight="true" outlineLevel="0" collapsed="false">
      <c r="A124" s="48" t="s">
        <v>422</v>
      </c>
      <c r="B124" s="48"/>
      <c r="C124" s="45" t="s">
        <v>423</v>
      </c>
      <c r="D124" s="45"/>
      <c r="E124" s="45"/>
      <c r="F124" s="45"/>
      <c r="G124" s="45"/>
      <c r="H124" s="45"/>
      <c r="I124" s="45"/>
      <c r="J124" s="45"/>
      <c r="K124" s="45"/>
      <c r="L124" s="174" t="n">
        <f aca="false">L105-L110</f>
        <v>0</v>
      </c>
    </row>
    <row r="125" customFormat="false" ht="13.5" hidden="false" customHeight="false" outlineLevel="0" collapsed="false">
      <c r="A125" s="48" t="s">
        <v>424</v>
      </c>
      <c r="B125" s="48"/>
      <c r="C125" s="45" t="s">
        <v>219</v>
      </c>
      <c r="D125" s="45"/>
      <c r="E125" s="45"/>
      <c r="F125" s="45"/>
      <c r="G125" s="45"/>
      <c r="H125" s="45"/>
      <c r="I125" s="45"/>
      <c r="J125" s="45"/>
      <c r="K125" s="45"/>
      <c r="L125" s="174"/>
    </row>
    <row r="126" customFormat="false" ht="14.25" hidden="false" customHeight="true" outlineLevel="0" collapsed="false">
      <c r="A126" s="58" t="s">
        <v>77</v>
      </c>
      <c r="B126" s="58"/>
      <c r="C126" s="46" t="s">
        <v>220</v>
      </c>
      <c r="D126" s="46"/>
      <c r="E126" s="46"/>
      <c r="F126" s="46"/>
      <c r="G126" s="46"/>
      <c r="H126" s="46"/>
      <c r="I126" s="46"/>
      <c r="J126" s="46"/>
      <c r="K126" s="46"/>
      <c r="L126" s="149"/>
    </row>
    <row r="127" customFormat="false" ht="14.25" hidden="false" customHeight="false" outlineLevel="0" collapsed="false">
      <c r="A127" s="58" t="s">
        <v>79</v>
      </c>
      <c r="B127" s="58"/>
      <c r="C127" s="186" t="s">
        <v>221</v>
      </c>
      <c r="D127" s="187"/>
      <c r="E127" s="188" t="s">
        <v>222</v>
      </c>
      <c r="F127" s="188"/>
      <c r="G127" s="188"/>
      <c r="H127" s="188"/>
      <c r="I127" s="188"/>
      <c r="J127" s="188"/>
      <c r="K127" s="188"/>
      <c r="L127" s="149"/>
    </row>
    <row r="128" customFormat="false" ht="13.5" hidden="false" customHeight="true" outlineLevel="0" collapsed="false">
      <c r="A128" s="58" t="s">
        <v>81</v>
      </c>
      <c r="B128" s="58"/>
      <c r="C128" s="46" t="s">
        <v>223</v>
      </c>
      <c r="D128" s="46"/>
      <c r="E128" s="46"/>
      <c r="F128" s="46"/>
      <c r="G128" s="46"/>
      <c r="H128" s="46"/>
      <c r="I128" s="46"/>
      <c r="J128" s="46"/>
      <c r="K128" s="46"/>
      <c r="L128" s="149"/>
    </row>
    <row r="129" customFormat="false" ht="13.5" hidden="false" customHeight="true" outlineLevel="0" collapsed="false">
      <c r="A129" s="58" t="s">
        <v>99</v>
      </c>
      <c r="B129" s="58"/>
      <c r="C129" s="46" t="s">
        <v>224</v>
      </c>
      <c r="D129" s="46"/>
      <c r="E129" s="46"/>
      <c r="F129" s="46"/>
      <c r="G129" s="46"/>
      <c r="H129" s="46"/>
      <c r="I129" s="189"/>
      <c r="J129" s="189"/>
      <c r="K129" s="189"/>
      <c r="L129" s="189"/>
    </row>
    <row r="130" customFormat="false" ht="13.5" hidden="false" customHeight="false" outlineLevel="0" collapsed="false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</row>
    <row r="131" customFormat="false" ht="45.75" hidden="false" customHeight="true" outlineLevel="0" collapsed="false">
      <c r="A131" s="145" t="s">
        <v>425</v>
      </c>
      <c r="B131" s="145"/>
      <c r="C131" s="165" t="s">
        <v>426</v>
      </c>
      <c r="D131" s="165"/>
      <c r="E131" s="165"/>
      <c r="F131" s="165"/>
      <c r="G131" s="165"/>
      <c r="H131" s="165"/>
      <c r="I131" s="165"/>
      <c r="J131" s="165"/>
      <c r="K131" s="165"/>
      <c r="L131" s="190" t="n">
        <f aca="false">L119+L122+L126+L127</f>
        <v>0</v>
      </c>
    </row>
  </sheetData>
  <mergeCells count="228">
    <mergeCell ref="A4:K4"/>
    <mergeCell ref="B6:K6"/>
    <mergeCell ref="C8:F8"/>
    <mergeCell ref="D12:G12"/>
    <mergeCell ref="A14:L14"/>
    <mergeCell ref="A15:B15"/>
    <mergeCell ref="C15:K15"/>
    <mergeCell ref="A16:B16"/>
    <mergeCell ref="C16:K16"/>
    <mergeCell ref="A17:B17"/>
    <mergeCell ref="C17:K17"/>
    <mergeCell ref="A18:B18"/>
    <mergeCell ref="C18:K18"/>
    <mergeCell ref="A19:B19"/>
    <mergeCell ref="C19:K19"/>
    <mergeCell ref="A20:B20"/>
    <mergeCell ref="C20:K20"/>
    <mergeCell ref="A21:B21"/>
    <mergeCell ref="C21:K21"/>
    <mergeCell ref="A22:B22"/>
    <mergeCell ref="C22:K22"/>
    <mergeCell ref="A23:B23"/>
    <mergeCell ref="C23:K23"/>
    <mergeCell ref="A24:B24"/>
    <mergeCell ref="C24:K24"/>
    <mergeCell ref="A25:B25"/>
    <mergeCell ref="C25:K25"/>
    <mergeCell ref="A26:B26"/>
    <mergeCell ref="C26:K26"/>
    <mergeCell ref="A27:B27"/>
    <mergeCell ref="C27:K27"/>
    <mergeCell ref="A28:B28"/>
    <mergeCell ref="C28:K28"/>
    <mergeCell ref="A29:B29"/>
    <mergeCell ref="C29:K29"/>
    <mergeCell ref="A30:B30"/>
    <mergeCell ref="C30:K30"/>
    <mergeCell ref="A31:B31"/>
    <mergeCell ref="C31:K31"/>
    <mergeCell ref="A32:B32"/>
    <mergeCell ref="C32:K32"/>
    <mergeCell ref="B33:K33"/>
    <mergeCell ref="A34:L34"/>
    <mergeCell ref="A35:B35"/>
    <mergeCell ref="C35:K35"/>
    <mergeCell ref="A36:B36"/>
    <mergeCell ref="C36:K36"/>
    <mergeCell ref="A37:B37"/>
    <mergeCell ref="C37:K37"/>
    <mergeCell ref="A38:B38"/>
    <mergeCell ref="C38:K38"/>
    <mergeCell ref="A39:B39"/>
    <mergeCell ref="D39:K39"/>
    <mergeCell ref="A40:B40"/>
    <mergeCell ref="D40:K40"/>
    <mergeCell ref="A41:B41"/>
    <mergeCell ref="D41:K41"/>
    <mergeCell ref="A42:B42"/>
    <mergeCell ref="D42:K42"/>
    <mergeCell ref="A43:B43"/>
    <mergeCell ref="D43:K43"/>
    <mergeCell ref="A44:B44"/>
    <mergeCell ref="D44:K44"/>
    <mergeCell ref="A45:B45"/>
    <mergeCell ref="D45:K45"/>
    <mergeCell ref="A46:B46"/>
    <mergeCell ref="D46:K46"/>
    <mergeCell ref="A47:B47"/>
    <mergeCell ref="C47:K47"/>
    <mergeCell ref="A48:B48"/>
    <mergeCell ref="C48:K48"/>
    <mergeCell ref="A49:B49"/>
    <mergeCell ref="C49:K49"/>
    <mergeCell ref="A50:B50"/>
    <mergeCell ref="C50:K50"/>
    <mergeCell ref="A51:B51"/>
    <mergeCell ref="C51:K51"/>
    <mergeCell ref="A52:B52"/>
    <mergeCell ref="C52:K52"/>
    <mergeCell ref="A53:B53"/>
    <mergeCell ref="C53:K53"/>
    <mergeCell ref="A54:B54"/>
    <mergeCell ref="C54:K54"/>
    <mergeCell ref="A55:B55"/>
    <mergeCell ref="C55:K55"/>
    <mergeCell ref="A56:B56"/>
    <mergeCell ref="C56:K56"/>
    <mergeCell ref="A57:B57"/>
    <mergeCell ref="C57:K57"/>
    <mergeCell ref="A58:B58"/>
    <mergeCell ref="C58:K58"/>
    <mergeCell ref="A59:B59"/>
    <mergeCell ref="C59:K59"/>
    <mergeCell ref="A60:B60"/>
    <mergeCell ref="C60:K60"/>
    <mergeCell ref="A61:B61"/>
    <mergeCell ref="C61:K61"/>
    <mergeCell ref="A62:B62"/>
    <mergeCell ref="C62:K62"/>
    <mergeCell ref="A63:B63"/>
    <mergeCell ref="C63:K63"/>
    <mergeCell ref="A64:B64"/>
    <mergeCell ref="C64:K64"/>
    <mergeCell ref="A65:B65"/>
    <mergeCell ref="C65:K65"/>
    <mergeCell ref="A66:B66"/>
    <mergeCell ref="C66:K66"/>
    <mergeCell ref="A67:B67"/>
    <mergeCell ref="C67:K67"/>
    <mergeCell ref="A68:B68"/>
    <mergeCell ref="C68:K68"/>
    <mergeCell ref="A69:B69"/>
    <mergeCell ref="C69:K69"/>
    <mergeCell ref="A70:B70"/>
    <mergeCell ref="C70:K70"/>
    <mergeCell ref="A71:B71"/>
    <mergeCell ref="C71:K71"/>
    <mergeCell ref="A72:B72"/>
    <mergeCell ref="C72:K72"/>
    <mergeCell ref="A73:B73"/>
    <mergeCell ref="C73:K73"/>
    <mergeCell ref="B74:K74"/>
    <mergeCell ref="B75:K75"/>
    <mergeCell ref="A76:B76"/>
    <mergeCell ref="C76:K76"/>
    <mergeCell ref="A77:B77"/>
    <mergeCell ref="C77:K77"/>
    <mergeCell ref="A78:B78"/>
    <mergeCell ref="C78:K78"/>
    <mergeCell ref="A79:K79"/>
    <mergeCell ref="B81:K81"/>
    <mergeCell ref="A82:B82"/>
    <mergeCell ref="C82:K82"/>
    <mergeCell ref="A83:B83"/>
    <mergeCell ref="C83:K83"/>
    <mergeCell ref="A84:B84"/>
    <mergeCell ref="C84:K84"/>
    <mergeCell ref="B85:K85"/>
    <mergeCell ref="B86:K86"/>
    <mergeCell ref="A87:B87"/>
    <mergeCell ref="C87:K87"/>
    <mergeCell ref="A88:B88"/>
    <mergeCell ref="C88:K88"/>
    <mergeCell ref="A89:B89"/>
    <mergeCell ref="C89:K89"/>
    <mergeCell ref="A90:B90"/>
    <mergeCell ref="C90:K90"/>
    <mergeCell ref="A91:B91"/>
    <mergeCell ref="C91:K91"/>
    <mergeCell ref="A92:B92"/>
    <mergeCell ref="C92:K92"/>
    <mergeCell ref="A93:B93"/>
    <mergeCell ref="C93:K93"/>
    <mergeCell ref="A94:B94"/>
    <mergeCell ref="C94:K94"/>
    <mergeCell ref="A95:B95"/>
    <mergeCell ref="C95:K95"/>
    <mergeCell ref="A96:B96"/>
    <mergeCell ref="C96:K96"/>
    <mergeCell ref="A97:B97"/>
    <mergeCell ref="C97:K97"/>
    <mergeCell ref="A98:B98"/>
    <mergeCell ref="C98:K98"/>
    <mergeCell ref="A99:B99"/>
    <mergeCell ref="C99:K99"/>
    <mergeCell ref="A100:B100"/>
    <mergeCell ref="C100:K100"/>
    <mergeCell ref="A101:B101"/>
    <mergeCell ref="C101:K101"/>
    <mergeCell ref="A102:B102"/>
    <mergeCell ref="C102:K102"/>
    <mergeCell ref="A103:B103"/>
    <mergeCell ref="C103:K103"/>
    <mergeCell ref="A104:B104"/>
    <mergeCell ref="C104:K104"/>
    <mergeCell ref="A105:B105"/>
    <mergeCell ref="C105:K105"/>
    <mergeCell ref="A106:B106"/>
    <mergeCell ref="C106:K106"/>
    <mergeCell ref="B107:K107"/>
    <mergeCell ref="A108:B108"/>
    <mergeCell ref="C108:K108"/>
    <mergeCell ref="A109:B109"/>
    <mergeCell ref="C109:K109"/>
    <mergeCell ref="A110:B110"/>
    <mergeCell ref="C110:K110"/>
    <mergeCell ref="A111:B111"/>
    <mergeCell ref="C111:K111"/>
    <mergeCell ref="A112:B112"/>
    <mergeCell ref="C112:K112"/>
    <mergeCell ref="A113:B113"/>
    <mergeCell ref="C113:K113"/>
    <mergeCell ref="A114:B114"/>
    <mergeCell ref="C114:K114"/>
    <mergeCell ref="A115:B115"/>
    <mergeCell ref="C115:K115"/>
    <mergeCell ref="A116:B116"/>
    <mergeCell ref="C116:K116"/>
    <mergeCell ref="A117:B117"/>
    <mergeCell ref="C117:K117"/>
    <mergeCell ref="A118:B118"/>
    <mergeCell ref="C118:K118"/>
    <mergeCell ref="A119:B119"/>
    <mergeCell ref="C119:K119"/>
    <mergeCell ref="A120:B120"/>
    <mergeCell ref="C120:K120"/>
    <mergeCell ref="A121:B121"/>
    <mergeCell ref="C121:K121"/>
    <mergeCell ref="A122:B122"/>
    <mergeCell ref="C122:K122"/>
    <mergeCell ref="A123:B123"/>
    <mergeCell ref="C123:K123"/>
    <mergeCell ref="A124:B124"/>
    <mergeCell ref="C124:K124"/>
    <mergeCell ref="A125:B125"/>
    <mergeCell ref="C125:K125"/>
    <mergeCell ref="A126:B126"/>
    <mergeCell ref="C126:K126"/>
    <mergeCell ref="A127:B127"/>
    <mergeCell ref="E127:K127"/>
    <mergeCell ref="A128:B128"/>
    <mergeCell ref="C128:K128"/>
    <mergeCell ref="A129:B129"/>
    <mergeCell ref="C129:H129"/>
    <mergeCell ref="I129:L129"/>
    <mergeCell ref="A130:L130"/>
    <mergeCell ref="A131:B131"/>
    <mergeCell ref="C131:K1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8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I20"/>
  <sheetViews>
    <sheetView showFormulas="false" showGridLines="true" showRowColHeaders="true" showZeros="true" rightToLeft="false" tabSelected="false" showOutlineSymbols="true" defaultGridColor="true" view="normal" topLeftCell="A1" colorId="64" zoomScale="96" zoomScaleNormal="96" zoomScalePageLayoutView="100" workbookViewId="0">
      <pane xSplit="5" ySplit="11" topLeftCell="F12" activePane="bottomRight" state="frozen"/>
      <selection pane="topLeft" activeCell="A1" activeCellId="0" sqref="A1"/>
      <selection pane="topRight" activeCell="F1" activeCellId="0" sqref="F1"/>
      <selection pane="bottomLeft" activeCell="A12" activeCellId="0" sqref="A12"/>
      <selection pane="bottomRight" activeCell="I16" activeCellId="0" sqref="I16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2.44"/>
    <col collapsed="false" customWidth="true" hidden="false" outlineLevel="0" max="2" min="2" style="9" width="15.44"/>
    <col collapsed="false" customWidth="true" hidden="false" outlineLevel="0" max="3" min="3" style="9" width="3"/>
    <col collapsed="false" customWidth="true" hidden="false" outlineLevel="0" max="4" min="4" style="9" width="17.33"/>
    <col collapsed="false" customWidth="true" hidden="false" outlineLevel="0" max="5" min="5" style="9" width="13.67"/>
    <col collapsed="false" customWidth="true" hidden="false" outlineLevel="0" max="6" min="6" style="9" width="3.34"/>
    <col collapsed="false" customWidth="true" hidden="false" outlineLevel="0" max="7" min="7" style="9" width="38"/>
    <col collapsed="false" customWidth="true" hidden="false" outlineLevel="0" max="8" min="8" style="9" width="2.88"/>
    <col collapsed="false" customWidth="true" hidden="false" outlineLevel="0" max="9" min="9" style="9" width="43.88"/>
    <col collapsed="false" customWidth="true" hidden="false" outlineLevel="0" max="10" min="10" style="9" width="2.88"/>
    <col collapsed="false" customWidth="true" hidden="false" outlineLevel="0" max="11" min="11" style="9" width="44.33"/>
    <col collapsed="false" customWidth="true" hidden="false" outlineLevel="0" max="12" min="12" style="9" width="2.88"/>
    <col collapsed="false" customWidth="true" hidden="false" outlineLevel="0" max="13" min="13" style="9" width="41.44"/>
    <col collapsed="false" customWidth="true" hidden="false" outlineLevel="0" max="14" min="14" style="9" width="2.67"/>
    <col collapsed="false" customWidth="true" hidden="false" outlineLevel="0" max="15" min="15" style="9" width="37.67"/>
    <col collapsed="false" customWidth="true" hidden="false" outlineLevel="0" max="16" min="16" style="9" width="2.88"/>
    <col collapsed="false" customWidth="true" hidden="false" outlineLevel="0" max="17" min="17" style="9" width="42.67"/>
    <col collapsed="false" customWidth="true" hidden="false" outlineLevel="0" max="18" min="18" style="9" width="2.67"/>
    <col collapsed="false" customWidth="true" hidden="false" outlineLevel="0" max="19" min="19" style="9" width="46.88"/>
    <col collapsed="false" customWidth="true" hidden="false" outlineLevel="0" max="20" min="20" style="9" width="2.44"/>
    <col collapsed="false" customWidth="true" hidden="false" outlineLevel="0" max="21" min="21" style="9" width="38.88"/>
    <col collapsed="false" customWidth="true" hidden="false" outlineLevel="0" max="22" min="22" style="9" width="3"/>
    <col collapsed="false" customWidth="true" hidden="false" outlineLevel="0" max="23" min="23" style="9" width="32.88"/>
    <col collapsed="false" customWidth="true" hidden="false" outlineLevel="0" max="24" min="24" style="9" width="2.56"/>
    <col collapsed="false" customWidth="true" hidden="false" outlineLevel="0" max="25" min="25" style="9" width="33.11"/>
    <col collapsed="false" customWidth="true" hidden="false" outlineLevel="0" max="26" min="26" style="9" width="2.56"/>
    <col collapsed="false" customWidth="true" hidden="false" outlineLevel="0" max="27" min="27" style="9" width="33"/>
    <col collapsed="false" customWidth="true" hidden="false" outlineLevel="0" max="28" min="28" style="9" width="2.88"/>
    <col collapsed="false" customWidth="true" hidden="false" outlineLevel="0" max="29" min="29" style="9" width="33.56"/>
    <col collapsed="false" customWidth="true" hidden="false" outlineLevel="0" max="30" min="30" style="9" width="2.88"/>
    <col collapsed="false" customWidth="true" hidden="false" outlineLevel="0" max="31" min="31" style="9" width="36"/>
    <col collapsed="false" customWidth="true" hidden="false" outlineLevel="0" max="32" min="32" style="9" width="2.88"/>
    <col collapsed="false" customWidth="true" hidden="false" outlineLevel="0" max="33" min="33" style="9" width="50.67"/>
    <col collapsed="false" customWidth="true" hidden="false" outlineLevel="0" max="34" min="34" style="9" width="2.88"/>
    <col collapsed="false" customWidth="true" hidden="false" outlineLevel="0" max="35" min="35" style="9" width="39.88"/>
    <col collapsed="false" customWidth="true" hidden="false" outlineLevel="0" max="36" min="36" style="9" width="2.88"/>
    <col collapsed="false" customWidth="true" hidden="false" outlineLevel="0" max="37" min="37" style="9" width="39.44"/>
    <col collapsed="false" customWidth="true" hidden="false" outlineLevel="0" max="38" min="38" style="9" width="2.88"/>
    <col collapsed="false" customWidth="true" hidden="false" outlineLevel="0" max="39" min="39" style="9" width="39.11"/>
    <col collapsed="false" customWidth="true" hidden="false" outlineLevel="0" max="40" min="40" style="9" width="2.88"/>
    <col collapsed="false" customWidth="true" hidden="false" outlineLevel="0" max="41" min="41" style="9" width="39.66"/>
    <col collapsed="false" customWidth="true" hidden="false" outlineLevel="0" max="42" min="42" style="9" width="2.88"/>
    <col collapsed="false" customWidth="true" hidden="false" outlineLevel="0" max="43" min="43" style="9" width="40.44"/>
    <col collapsed="false" customWidth="true" hidden="false" outlineLevel="0" max="44" min="44" style="9" width="2.88"/>
    <col collapsed="false" customWidth="true" hidden="false" outlineLevel="0" max="45" min="45" style="9" width="44.56"/>
    <col collapsed="false" customWidth="true" hidden="false" outlineLevel="0" max="46" min="46" style="9" width="2.88"/>
    <col collapsed="false" customWidth="true" hidden="false" outlineLevel="0" max="47" min="47" style="9" width="36.33"/>
    <col collapsed="false" customWidth="true" hidden="false" outlineLevel="0" max="48" min="48" style="9" width="2.88"/>
    <col collapsed="false" customWidth="true" hidden="false" outlineLevel="0" max="49" min="49" style="9" width="37.56"/>
    <col collapsed="false" customWidth="true" hidden="false" outlineLevel="0" max="50" min="50" style="9" width="2.88"/>
    <col collapsed="false" customWidth="true" hidden="false" outlineLevel="0" max="51" min="51" style="9" width="39.44"/>
    <col collapsed="false" customWidth="true" hidden="false" outlineLevel="0" max="52" min="52" style="9" width="2.88"/>
    <col collapsed="false" customWidth="true" hidden="false" outlineLevel="0" max="53" min="53" style="9" width="35.11"/>
    <col collapsed="false" customWidth="true" hidden="false" outlineLevel="0" max="54" min="54" style="9" width="4.33"/>
    <col collapsed="false" customWidth="true" hidden="false" outlineLevel="0" max="55" min="55" style="9" width="41.56"/>
    <col collapsed="false" customWidth="true" hidden="false" outlineLevel="0" max="56" min="56" style="9" width="4.67"/>
    <col collapsed="false" customWidth="true" hidden="false" outlineLevel="0" max="57" min="57" style="9" width="42.11"/>
    <col collapsed="false" customWidth="true" hidden="false" outlineLevel="0" max="58" min="58" style="9" width="4.56"/>
    <col collapsed="false" customWidth="true" hidden="false" outlineLevel="0" max="59" min="59" style="9" width="38.11"/>
    <col collapsed="false" customWidth="false" hidden="false" outlineLevel="0" max="16384" min="60" style="9" width="9.11"/>
  </cols>
  <sheetData>
    <row r="1" customFormat="false" ht="13.5" hidden="false" customHeight="false" outlineLevel="0" collapsed="false">
      <c r="B1" s="9" t="s">
        <v>427</v>
      </c>
      <c r="I1" s="167" t="s">
        <v>428</v>
      </c>
      <c r="O1" s="167" t="s">
        <v>429</v>
      </c>
      <c r="U1" s="167" t="s">
        <v>430</v>
      </c>
      <c r="AA1" s="167" t="s">
        <v>431</v>
      </c>
      <c r="AG1" s="167" t="s">
        <v>432</v>
      </c>
      <c r="AM1" s="167" t="s">
        <v>433</v>
      </c>
      <c r="AS1" s="167" t="s">
        <v>434</v>
      </c>
      <c r="AY1" s="167" t="s">
        <v>435</v>
      </c>
      <c r="BE1" s="167" t="s">
        <v>436</v>
      </c>
      <c r="BG1" s="167" t="s">
        <v>437</v>
      </c>
    </row>
    <row r="2" customFormat="false" ht="43.5" hidden="false" customHeight="true" outlineLevel="0" collapsed="false">
      <c r="A2" s="130" t="s">
        <v>438</v>
      </c>
      <c r="B2" s="130"/>
      <c r="C2" s="130"/>
      <c r="D2" s="130"/>
      <c r="E2" s="130"/>
      <c r="F2" s="130"/>
      <c r="G2" s="130"/>
      <c r="H2" s="130"/>
      <c r="I2" s="191"/>
      <c r="J2" s="191"/>
      <c r="K2" s="191"/>
      <c r="L2" s="191"/>
      <c r="M2" s="191"/>
      <c r="N2" s="131"/>
      <c r="O2" s="131"/>
    </row>
    <row r="3" customFormat="false" ht="14.25" hidden="true" customHeight="false" outlineLevel="0" collapsed="false"/>
    <row r="4" customFormat="false" ht="14.25" hidden="false" customHeight="false" outlineLevel="0" collapsed="false">
      <c r="A4" s="192" t="s">
        <v>6</v>
      </c>
      <c r="B4" s="192"/>
      <c r="C4" s="192"/>
      <c r="D4" s="192"/>
      <c r="E4" s="192"/>
      <c r="F4" s="192"/>
      <c r="G4" s="192"/>
      <c r="H4" s="192"/>
      <c r="I4" s="193"/>
      <c r="J4" s="193"/>
      <c r="K4" s="193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94"/>
      <c r="BC4" s="194"/>
      <c r="BD4" s="194"/>
      <c r="BE4" s="194"/>
      <c r="BF4" s="194"/>
      <c r="BG4" s="194"/>
      <c r="BH4" s="194"/>
      <c r="BI4" s="194"/>
    </row>
    <row r="5" customFormat="false" ht="14.25" hidden="false" customHeight="false" outlineLevel="0" collapsed="false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</row>
    <row r="6" customFormat="false" ht="14.25" hidden="false" customHeight="false" outlineLevel="0" collapsed="false">
      <c r="A6" s="16" t="n">
        <v>1</v>
      </c>
      <c r="B6" s="17" t="s">
        <v>7</v>
      </c>
      <c r="C6" s="136" t="n">
        <f aca="false">'150.00'!C8:F8</f>
        <v>222222222222</v>
      </c>
      <c r="D6" s="136"/>
      <c r="E6" s="195"/>
      <c r="F6" s="195"/>
      <c r="G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</row>
    <row r="7" customFormat="false" ht="18" hidden="false" customHeight="true" outlineLevel="0" collapsed="false">
      <c r="A7" s="16" t="n">
        <v>2</v>
      </c>
      <c r="B7" s="196" t="s">
        <v>439</v>
      </c>
      <c r="C7" s="196"/>
      <c r="D7" s="196"/>
      <c r="E7" s="197" t="n">
        <f aca="false">'150.00'!K10</f>
        <v>2025</v>
      </c>
      <c r="F7" s="198"/>
      <c r="G7" s="198"/>
      <c r="H7" s="17"/>
      <c r="I7" s="17"/>
      <c r="J7" s="17"/>
      <c r="K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</row>
    <row r="8" customFormat="false" ht="9.75" hidden="false" customHeight="true" outlineLevel="0" collapsed="false">
      <c r="A8" s="16"/>
      <c r="B8" s="196"/>
      <c r="C8" s="196"/>
      <c r="D8" s="19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</row>
    <row r="9" customFormat="false" ht="14.25" hidden="false" customHeight="false" outlineLevel="0" collapsed="false">
      <c r="A9" s="199" t="s">
        <v>440</v>
      </c>
      <c r="B9" s="199"/>
      <c r="C9" s="199"/>
      <c r="D9" s="199"/>
      <c r="E9" s="199"/>
      <c r="F9" s="199"/>
      <c r="G9" s="199"/>
      <c r="H9" s="199"/>
      <c r="I9" s="199"/>
      <c r="J9" s="199"/>
      <c r="K9" s="199"/>
      <c r="L9" s="199"/>
      <c r="M9" s="199"/>
      <c r="N9" s="199"/>
      <c r="O9" s="199"/>
      <c r="P9" s="200" t="s">
        <v>440</v>
      </c>
      <c r="Q9" s="200"/>
      <c r="R9" s="200"/>
      <c r="S9" s="200"/>
      <c r="T9" s="200"/>
      <c r="U9" s="200"/>
      <c r="V9" s="200"/>
      <c r="W9" s="200"/>
      <c r="X9" s="200"/>
      <c r="Y9" s="200"/>
      <c r="Z9" s="200"/>
      <c r="AA9" s="200"/>
      <c r="AB9" s="200"/>
      <c r="AC9" s="200"/>
      <c r="AD9" s="200"/>
      <c r="AE9" s="200"/>
      <c r="AF9" s="200"/>
      <c r="AG9" s="200"/>
      <c r="AH9" s="200"/>
      <c r="AI9" s="200"/>
      <c r="AJ9" s="200"/>
      <c r="AK9" s="200"/>
      <c r="AL9" s="200"/>
      <c r="AM9" s="200"/>
      <c r="AN9" s="200"/>
      <c r="AO9" s="200"/>
      <c r="AP9" s="200"/>
      <c r="AQ9" s="200"/>
      <c r="AR9" s="200"/>
      <c r="AS9" s="200"/>
      <c r="AT9" s="200"/>
      <c r="AU9" s="200"/>
      <c r="AV9" s="200"/>
      <c r="AW9" s="200"/>
      <c r="AX9" s="200"/>
      <c r="AY9" s="200"/>
      <c r="AZ9" s="200"/>
      <c r="BA9" s="200"/>
      <c r="BB9" s="200"/>
      <c r="BC9" s="200"/>
      <c r="BD9" s="200"/>
      <c r="BE9" s="200"/>
      <c r="BF9" s="200"/>
      <c r="BG9" s="200"/>
    </row>
    <row r="10" customFormat="false" ht="84" hidden="false" customHeight="true" outlineLevel="0" collapsed="false">
      <c r="A10" s="201" t="s">
        <v>83</v>
      </c>
      <c r="B10" s="202" t="s">
        <v>441</v>
      </c>
      <c r="C10" s="201" t="s">
        <v>85</v>
      </c>
      <c r="D10" s="203" t="s">
        <v>442</v>
      </c>
      <c r="E10" s="203"/>
      <c r="F10" s="201" t="s">
        <v>443</v>
      </c>
      <c r="G10" s="204" t="s">
        <v>444</v>
      </c>
      <c r="H10" s="201" t="s">
        <v>89</v>
      </c>
      <c r="I10" s="205" t="s">
        <v>445</v>
      </c>
      <c r="J10" s="201" t="s">
        <v>91</v>
      </c>
      <c r="K10" s="206" t="s">
        <v>446</v>
      </c>
      <c r="L10" s="201" t="s">
        <v>93</v>
      </c>
      <c r="M10" s="204" t="s">
        <v>447</v>
      </c>
      <c r="N10" s="201" t="s">
        <v>95</v>
      </c>
      <c r="O10" s="207" t="s">
        <v>448</v>
      </c>
      <c r="P10" s="201" t="s">
        <v>97</v>
      </c>
      <c r="Q10" s="207" t="s">
        <v>449</v>
      </c>
      <c r="R10" s="201" t="s">
        <v>77</v>
      </c>
      <c r="S10" s="207" t="s">
        <v>450</v>
      </c>
      <c r="T10" s="201" t="s">
        <v>451</v>
      </c>
      <c r="U10" s="207" t="s">
        <v>452</v>
      </c>
      <c r="V10" s="201" t="s">
        <v>453</v>
      </c>
      <c r="W10" s="207" t="s">
        <v>454</v>
      </c>
      <c r="X10" s="201" t="s">
        <v>455</v>
      </c>
      <c r="Y10" s="207" t="s">
        <v>456</v>
      </c>
      <c r="Z10" s="201" t="s">
        <v>457</v>
      </c>
      <c r="AA10" s="207" t="s">
        <v>458</v>
      </c>
      <c r="AB10" s="201" t="s">
        <v>459</v>
      </c>
      <c r="AC10" s="207" t="s">
        <v>460</v>
      </c>
      <c r="AD10" s="201" t="s">
        <v>461</v>
      </c>
      <c r="AE10" s="207" t="s">
        <v>462</v>
      </c>
      <c r="AF10" s="201" t="s">
        <v>463</v>
      </c>
      <c r="AG10" s="208" t="s">
        <v>464</v>
      </c>
      <c r="AH10" s="201" t="s">
        <v>465</v>
      </c>
      <c r="AI10" s="207" t="s">
        <v>466</v>
      </c>
      <c r="AJ10" s="201" t="s">
        <v>467</v>
      </c>
      <c r="AK10" s="207" t="s">
        <v>468</v>
      </c>
      <c r="AL10" s="201" t="s">
        <v>469</v>
      </c>
      <c r="AM10" s="208" t="s">
        <v>470</v>
      </c>
      <c r="AN10" s="201" t="s">
        <v>471</v>
      </c>
      <c r="AO10" s="207" t="s">
        <v>472</v>
      </c>
      <c r="AP10" s="201" t="s">
        <v>473</v>
      </c>
      <c r="AQ10" s="207" t="s">
        <v>474</v>
      </c>
      <c r="AR10" s="201" t="s">
        <v>101</v>
      </c>
      <c r="AS10" s="208" t="s">
        <v>475</v>
      </c>
      <c r="AT10" s="201" t="s">
        <v>476</v>
      </c>
      <c r="AU10" s="207" t="s">
        <v>477</v>
      </c>
      <c r="AV10" s="201" t="s">
        <v>478</v>
      </c>
      <c r="AW10" s="208" t="s">
        <v>479</v>
      </c>
      <c r="AX10" s="201" t="s">
        <v>480</v>
      </c>
      <c r="AY10" s="207" t="s">
        <v>481</v>
      </c>
      <c r="AZ10" s="201" t="s">
        <v>482</v>
      </c>
      <c r="BA10" s="207" t="s">
        <v>483</v>
      </c>
      <c r="BB10" s="201" t="s">
        <v>484</v>
      </c>
      <c r="BC10" s="208" t="s">
        <v>485</v>
      </c>
      <c r="BD10" s="201" t="s">
        <v>486</v>
      </c>
      <c r="BE10" s="207" t="s">
        <v>487</v>
      </c>
      <c r="BF10" s="201" t="s">
        <v>488</v>
      </c>
      <c r="BG10" s="207" t="s">
        <v>489</v>
      </c>
    </row>
    <row r="11" customFormat="false" ht="29.25" hidden="false" customHeight="true" outlineLevel="0" collapsed="false">
      <c r="A11" s="209" t="s">
        <v>490</v>
      </c>
      <c r="B11" s="209"/>
      <c r="C11" s="210" t="s">
        <v>491</v>
      </c>
      <c r="D11" s="210"/>
      <c r="E11" s="210"/>
      <c r="F11" s="210"/>
      <c r="G11" s="210"/>
      <c r="H11" s="211"/>
      <c r="I11" s="212" t="n">
        <f aca="false">SUM(I12:I20)</f>
        <v>0</v>
      </c>
      <c r="J11" s="211"/>
      <c r="K11" s="212" t="n">
        <f aca="false">SUM(K12:K20)</f>
        <v>0</v>
      </c>
      <c r="L11" s="213"/>
      <c r="M11" s="212" t="n">
        <f aca="false">SUM(M12:M20)</f>
        <v>0</v>
      </c>
      <c r="N11" s="211"/>
      <c r="O11" s="212" t="n">
        <f aca="false">SUM(O12:O20)</f>
        <v>0</v>
      </c>
      <c r="P11" s="194"/>
      <c r="Q11" s="212" t="n">
        <f aca="false">SUM(Q12:Q20)</f>
        <v>0</v>
      </c>
      <c r="R11" s="194"/>
      <c r="S11" s="212" t="n">
        <f aca="false">SUM(S12:S20)</f>
        <v>0</v>
      </c>
      <c r="T11" s="194"/>
      <c r="U11" s="212" t="n">
        <f aca="false">SUM(U12:U20)</f>
        <v>0</v>
      </c>
      <c r="V11" s="194"/>
      <c r="W11" s="212" t="n">
        <f aca="false">SUM(W12:W20)</f>
        <v>0</v>
      </c>
      <c r="X11" s="194"/>
      <c r="Y11" s="212" t="n">
        <f aca="false">SUM(Y12:Y20)</f>
        <v>0</v>
      </c>
      <c r="Z11" s="194"/>
      <c r="AA11" s="212" t="n">
        <f aca="false">SUM(AA12:AA20)</f>
        <v>0</v>
      </c>
      <c r="AB11" s="194"/>
      <c r="AC11" s="212" t="n">
        <f aca="false">SUM(AC12:AC20)</f>
        <v>0</v>
      </c>
      <c r="AD11" s="194"/>
      <c r="AE11" s="212" t="n">
        <f aca="false">SUM(AE12:AE20)</f>
        <v>0</v>
      </c>
      <c r="AF11" s="194"/>
      <c r="AG11" s="212" t="n">
        <f aca="false">SUM(AG12:AG20)</f>
        <v>0</v>
      </c>
      <c r="AH11" s="194"/>
      <c r="AI11" s="214" t="n">
        <f aca="false">SUM(AI12:AI20)</f>
        <v>0</v>
      </c>
      <c r="AJ11" s="194"/>
      <c r="AK11" s="212" t="n">
        <f aca="false">SUM(AK12:AK20)</f>
        <v>0</v>
      </c>
      <c r="AL11" s="194"/>
      <c r="AM11" s="212" t="n">
        <f aca="false">SUM(AM12:AM20)</f>
        <v>0</v>
      </c>
      <c r="AN11" s="194"/>
      <c r="AO11" s="212" t="n">
        <f aca="false">SUM(AO12:AO20)</f>
        <v>0</v>
      </c>
      <c r="AP11" s="194"/>
      <c r="AQ11" s="212" t="n">
        <f aca="false">SUM(AQ12:AQ20)</f>
        <v>0</v>
      </c>
      <c r="AR11" s="194"/>
      <c r="AS11" s="215" t="n">
        <v>25</v>
      </c>
      <c r="AT11" s="194"/>
      <c r="AU11" s="215" t="n">
        <v>25</v>
      </c>
      <c r="AV11" s="194"/>
      <c r="AW11" s="212" t="n">
        <f aca="false">SUM(AW12:AW20)</f>
        <v>0</v>
      </c>
      <c r="AX11" s="194"/>
      <c r="AY11" s="212" t="n">
        <f aca="false">SUM(AY12:AY20)</f>
        <v>0</v>
      </c>
      <c r="AZ11" s="194"/>
      <c r="BA11" s="212" t="n">
        <f aca="false">SUM(BA12:BA20)</f>
        <v>0</v>
      </c>
      <c r="BB11" s="211"/>
      <c r="BC11" s="212" t="n">
        <f aca="false">SUM(BC12:BC20)</f>
        <v>0</v>
      </c>
      <c r="BD11" s="194"/>
      <c r="BE11" s="212" t="n">
        <f aca="false">SUM(BE12:BE20)</f>
        <v>0</v>
      </c>
      <c r="BF11" s="194"/>
      <c r="BG11" s="216" t="n">
        <f aca="false">SUM(BG12:BG20)</f>
        <v>0</v>
      </c>
    </row>
    <row r="12" customFormat="false" ht="13.5" hidden="false" customHeight="false" outlineLevel="0" collapsed="false">
      <c r="A12" s="217"/>
      <c r="B12" s="217"/>
      <c r="C12" s="218"/>
      <c r="D12" s="219"/>
      <c r="E12" s="220"/>
      <c r="F12" s="221"/>
      <c r="G12" s="222"/>
      <c r="H12" s="221"/>
      <c r="I12" s="222"/>
      <c r="J12" s="221"/>
      <c r="K12" s="222"/>
      <c r="L12" s="221"/>
      <c r="M12" s="222"/>
      <c r="N12" s="221"/>
      <c r="O12" s="222"/>
      <c r="P12" s="221"/>
      <c r="Q12" s="222"/>
      <c r="R12" s="221"/>
      <c r="S12" s="222"/>
      <c r="T12" s="221"/>
      <c r="U12" s="222"/>
      <c r="V12" s="221"/>
      <c r="W12" s="222"/>
      <c r="X12" s="223"/>
      <c r="Y12" s="224" t="n">
        <f aca="false">G12+I12+K12+M12+O12+Q12+S12+U12+W12</f>
        <v>0</v>
      </c>
      <c r="Z12" s="221"/>
      <c r="AA12" s="222"/>
      <c r="AB12" s="221"/>
      <c r="AC12" s="222"/>
      <c r="AD12" s="221"/>
      <c r="AE12" s="222"/>
      <c r="AF12" s="221"/>
      <c r="AG12" s="225" t="n">
        <f aca="false">AA12+AC12+AE12</f>
        <v>0</v>
      </c>
      <c r="AH12" s="221"/>
      <c r="AI12" s="226" t="n">
        <f aca="false">Y12-AG12</f>
        <v>0</v>
      </c>
      <c r="AJ12" s="221"/>
      <c r="AK12" s="222"/>
      <c r="AL12" s="221"/>
      <c r="AM12" s="222"/>
      <c r="AN12" s="221"/>
      <c r="AO12" s="222"/>
      <c r="AP12" s="221"/>
      <c r="AQ12" s="225" t="n">
        <f aca="false">AI12+AK12+AM12-AO12</f>
        <v>0</v>
      </c>
      <c r="AR12" s="221"/>
      <c r="AS12" s="227" t="n">
        <v>25</v>
      </c>
      <c r="AT12" s="221"/>
      <c r="AU12" s="227" t="n">
        <v>25</v>
      </c>
      <c r="AV12" s="221"/>
      <c r="AW12" s="225" t="n">
        <f aca="false">AQ12*AU12/100</f>
        <v>0</v>
      </c>
      <c r="AX12" s="221"/>
      <c r="AY12" s="222"/>
      <c r="AZ12" s="221"/>
      <c r="BA12" s="222"/>
      <c r="BB12" s="221"/>
      <c r="BC12" s="225" t="n">
        <f aca="false">AW12+AY12+BA12</f>
        <v>0</v>
      </c>
      <c r="BD12" s="221"/>
      <c r="BE12" s="225" t="n">
        <f aca="false">AQ12-AW12</f>
        <v>0</v>
      </c>
      <c r="BF12" s="221"/>
      <c r="BG12" s="222"/>
    </row>
    <row r="13" customFormat="false" ht="13.5" hidden="false" customHeight="false" outlineLevel="0" collapsed="false">
      <c r="A13" s="44"/>
      <c r="B13" s="44"/>
      <c r="C13" s="228"/>
      <c r="D13" s="229"/>
      <c r="E13" s="229"/>
      <c r="F13" s="229"/>
      <c r="G13" s="230"/>
      <c r="H13" s="229"/>
      <c r="I13" s="230"/>
      <c r="J13" s="229"/>
      <c r="K13" s="230"/>
      <c r="L13" s="229"/>
      <c r="M13" s="230"/>
      <c r="N13" s="229"/>
      <c r="O13" s="230"/>
      <c r="P13" s="229"/>
      <c r="Q13" s="230"/>
      <c r="R13" s="229"/>
      <c r="S13" s="230"/>
      <c r="T13" s="229"/>
      <c r="U13" s="230"/>
      <c r="V13" s="229"/>
      <c r="W13" s="230"/>
      <c r="X13" s="229"/>
      <c r="Y13" s="230" t="n">
        <f aca="false">G13+I13+K13+M13+O13+Q13+S13+U13+W13</f>
        <v>0</v>
      </c>
      <c r="Z13" s="229"/>
      <c r="AA13" s="230"/>
      <c r="AB13" s="229"/>
      <c r="AC13" s="230"/>
      <c r="AD13" s="229"/>
      <c r="AE13" s="230"/>
      <c r="AF13" s="229"/>
      <c r="AG13" s="231" t="n">
        <f aca="false">AA13+AC13+AE13</f>
        <v>0</v>
      </c>
      <c r="AH13" s="229"/>
      <c r="AI13" s="226" t="n">
        <f aca="false">Y13-AG13</f>
        <v>0</v>
      </c>
      <c r="AJ13" s="229"/>
      <c r="AK13" s="230"/>
      <c r="AL13" s="229"/>
      <c r="AM13" s="230"/>
      <c r="AN13" s="229"/>
      <c r="AO13" s="230"/>
      <c r="AP13" s="229"/>
      <c r="AQ13" s="226" t="n">
        <f aca="false">AI13+AK13+AM13-AO13</f>
        <v>0</v>
      </c>
      <c r="AR13" s="229"/>
      <c r="AS13" s="232" t="n">
        <v>25</v>
      </c>
      <c r="AT13" s="229"/>
      <c r="AU13" s="232" t="n">
        <v>25</v>
      </c>
      <c r="AV13" s="229"/>
      <c r="AW13" s="225" t="n">
        <f aca="false">AQ13*AU13/100</f>
        <v>0</v>
      </c>
      <c r="AX13" s="229"/>
      <c r="AY13" s="232"/>
      <c r="AZ13" s="229"/>
      <c r="BA13" s="230"/>
      <c r="BB13" s="229"/>
      <c r="BC13" s="230"/>
      <c r="BD13" s="229"/>
      <c r="BE13" s="230"/>
      <c r="BF13" s="229"/>
      <c r="BG13" s="230"/>
    </row>
    <row r="14" customFormat="false" ht="15" hidden="false" customHeight="true" outlineLevel="0" collapsed="false">
      <c r="A14" s="44"/>
      <c r="B14" s="44"/>
      <c r="C14" s="186"/>
      <c r="D14" s="233"/>
      <c r="E14" s="233"/>
      <c r="F14" s="233"/>
      <c r="G14" s="230"/>
      <c r="H14" s="233"/>
      <c r="I14" s="230"/>
      <c r="J14" s="233"/>
      <c r="K14" s="230"/>
      <c r="L14" s="233"/>
      <c r="M14" s="230"/>
      <c r="N14" s="233"/>
      <c r="O14" s="230"/>
      <c r="P14" s="233"/>
      <c r="Q14" s="230"/>
      <c r="R14" s="233"/>
      <c r="S14" s="230"/>
      <c r="T14" s="233"/>
      <c r="U14" s="230"/>
      <c r="V14" s="233"/>
      <c r="W14" s="230"/>
      <c r="X14" s="233"/>
      <c r="Y14" s="230" t="n">
        <f aca="false">G14+I14+K14+M14+O14+Q14+S14+U14+W14</f>
        <v>0</v>
      </c>
      <c r="Z14" s="233"/>
      <c r="AA14" s="230"/>
      <c r="AB14" s="233"/>
      <c r="AC14" s="230"/>
      <c r="AD14" s="233"/>
      <c r="AE14" s="230"/>
      <c r="AF14" s="233"/>
      <c r="AG14" s="231" t="n">
        <f aca="false">AA14+AC14+AE14</f>
        <v>0</v>
      </c>
      <c r="AH14" s="233"/>
      <c r="AI14" s="226" t="n">
        <f aca="false">Y14-AG14</f>
        <v>0</v>
      </c>
      <c r="AJ14" s="233"/>
      <c r="AK14" s="230"/>
      <c r="AL14" s="233"/>
      <c r="AM14" s="230"/>
      <c r="AN14" s="233"/>
      <c r="AO14" s="230"/>
      <c r="AP14" s="233"/>
      <c r="AQ14" s="226" t="n">
        <f aca="false">AI14+AK14+AM14-AO14</f>
        <v>0</v>
      </c>
      <c r="AR14" s="233"/>
      <c r="AS14" s="232" t="n">
        <v>25</v>
      </c>
      <c r="AT14" s="233"/>
      <c r="AU14" s="232" t="n">
        <v>25</v>
      </c>
      <c r="AV14" s="233"/>
      <c r="AW14" s="225" t="n">
        <f aca="false">AQ14*AU14/100</f>
        <v>0</v>
      </c>
      <c r="AX14" s="233"/>
      <c r="AY14" s="232"/>
      <c r="AZ14" s="233"/>
      <c r="BA14" s="230"/>
      <c r="BB14" s="233"/>
      <c r="BC14" s="230"/>
      <c r="BD14" s="233"/>
      <c r="BE14" s="230"/>
      <c r="BF14" s="233"/>
      <c r="BG14" s="230"/>
    </row>
    <row r="15" customFormat="false" ht="13.5" hidden="false" customHeight="false" outlineLevel="0" collapsed="false">
      <c r="A15" s="44"/>
      <c r="B15" s="44"/>
      <c r="C15" s="228"/>
      <c r="D15" s="229"/>
      <c r="E15" s="229"/>
      <c r="F15" s="229"/>
      <c r="G15" s="234"/>
      <c r="H15" s="229"/>
      <c r="I15" s="234"/>
      <c r="J15" s="229"/>
      <c r="K15" s="234"/>
      <c r="L15" s="229"/>
      <c r="M15" s="234"/>
      <c r="N15" s="229"/>
      <c r="O15" s="234"/>
      <c r="P15" s="229"/>
      <c r="Q15" s="234"/>
      <c r="R15" s="229"/>
      <c r="S15" s="234"/>
      <c r="T15" s="229"/>
      <c r="U15" s="234"/>
      <c r="V15" s="229"/>
      <c r="W15" s="234"/>
      <c r="X15" s="229"/>
      <c r="Y15" s="230" t="n">
        <f aca="false">G15+I15+K15+M15+O15+Q15+S15+U15+W15</f>
        <v>0</v>
      </c>
      <c r="Z15" s="229"/>
      <c r="AA15" s="234"/>
      <c r="AB15" s="229"/>
      <c r="AC15" s="234"/>
      <c r="AD15" s="229"/>
      <c r="AE15" s="234"/>
      <c r="AF15" s="229"/>
      <c r="AG15" s="231" t="n">
        <f aca="false">AA15+AC15+AE15</f>
        <v>0</v>
      </c>
      <c r="AH15" s="229"/>
      <c r="AI15" s="226" t="n">
        <f aca="false">Y15-AG15</f>
        <v>0</v>
      </c>
      <c r="AJ15" s="229"/>
      <c r="AK15" s="234"/>
      <c r="AL15" s="229"/>
      <c r="AM15" s="234"/>
      <c r="AN15" s="229"/>
      <c r="AO15" s="234"/>
      <c r="AP15" s="229"/>
      <c r="AQ15" s="226" t="n">
        <f aca="false">AI15+AK15+AM15-AO15</f>
        <v>0</v>
      </c>
      <c r="AR15" s="229"/>
      <c r="AS15" s="232" t="n">
        <v>25</v>
      </c>
      <c r="AT15" s="229"/>
      <c r="AU15" s="232" t="n">
        <v>25</v>
      </c>
      <c r="AV15" s="229"/>
      <c r="AW15" s="225" t="n">
        <f aca="false">AQ15*AU15/100</f>
        <v>0</v>
      </c>
      <c r="AX15" s="229"/>
      <c r="AY15" s="232"/>
      <c r="AZ15" s="229"/>
      <c r="BA15" s="234"/>
      <c r="BB15" s="229"/>
      <c r="BC15" s="234"/>
      <c r="BD15" s="229"/>
      <c r="BE15" s="234"/>
      <c r="BF15" s="229"/>
      <c r="BG15" s="234"/>
    </row>
    <row r="16" customFormat="false" ht="13.5" hidden="false" customHeight="false" outlineLevel="0" collapsed="false">
      <c r="A16" s="44"/>
      <c r="B16" s="44"/>
      <c r="C16" s="228"/>
      <c r="D16" s="229"/>
      <c r="E16" s="229"/>
      <c r="F16" s="229"/>
      <c r="G16" s="230"/>
      <c r="H16" s="229"/>
      <c r="I16" s="230"/>
      <c r="J16" s="229"/>
      <c r="K16" s="230"/>
      <c r="L16" s="229"/>
      <c r="M16" s="230"/>
      <c r="N16" s="229"/>
      <c r="O16" s="230"/>
      <c r="P16" s="229"/>
      <c r="Q16" s="230"/>
      <c r="R16" s="229"/>
      <c r="S16" s="230"/>
      <c r="T16" s="229"/>
      <c r="U16" s="230"/>
      <c r="V16" s="229"/>
      <c r="W16" s="230"/>
      <c r="X16" s="229"/>
      <c r="Y16" s="230" t="n">
        <f aca="false">G16+I16+K16+M16+O16+Q16+S16+U16+W16</f>
        <v>0</v>
      </c>
      <c r="Z16" s="229"/>
      <c r="AA16" s="230"/>
      <c r="AB16" s="229"/>
      <c r="AC16" s="230"/>
      <c r="AD16" s="229"/>
      <c r="AE16" s="230"/>
      <c r="AF16" s="229"/>
      <c r="AG16" s="231" t="n">
        <f aca="false">AA16+AC16+AE16</f>
        <v>0</v>
      </c>
      <c r="AH16" s="229"/>
      <c r="AI16" s="226" t="n">
        <f aca="false">Y16-AG16</f>
        <v>0</v>
      </c>
      <c r="AJ16" s="229"/>
      <c r="AK16" s="230"/>
      <c r="AL16" s="229"/>
      <c r="AM16" s="230"/>
      <c r="AN16" s="229"/>
      <c r="AO16" s="230"/>
      <c r="AP16" s="229"/>
      <c r="AQ16" s="226" t="n">
        <f aca="false">AI16+AK16+AM16-AO16</f>
        <v>0</v>
      </c>
      <c r="AR16" s="229"/>
      <c r="AS16" s="235" t="n">
        <v>25</v>
      </c>
      <c r="AT16" s="229"/>
      <c r="AU16" s="235" t="n">
        <v>25</v>
      </c>
      <c r="AV16" s="229"/>
      <c r="AW16" s="225" t="n">
        <f aca="false">AQ16*AU16/100</f>
        <v>0</v>
      </c>
      <c r="AX16" s="229"/>
      <c r="AY16" s="235"/>
      <c r="AZ16" s="229"/>
      <c r="BA16" s="230"/>
      <c r="BB16" s="229"/>
      <c r="BC16" s="230"/>
      <c r="BD16" s="229"/>
      <c r="BE16" s="230"/>
      <c r="BF16" s="229"/>
      <c r="BG16" s="230"/>
    </row>
    <row r="17" customFormat="false" ht="14.25" hidden="false" customHeight="true" outlineLevel="0" collapsed="false">
      <c r="A17" s="44"/>
      <c r="B17" s="44"/>
      <c r="C17" s="228"/>
      <c r="D17" s="229"/>
      <c r="E17" s="229"/>
      <c r="F17" s="229"/>
      <c r="G17" s="230"/>
      <c r="H17" s="229"/>
      <c r="I17" s="230"/>
      <c r="J17" s="229"/>
      <c r="K17" s="230"/>
      <c r="L17" s="229"/>
      <c r="M17" s="230"/>
      <c r="N17" s="229"/>
      <c r="O17" s="230"/>
      <c r="P17" s="229"/>
      <c r="Q17" s="230"/>
      <c r="R17" s="229"/>
      <c r="S17" s="230"/>
      <c r="T17" s="229"/>
      <c r="U17" s="230"/>
      <c r="V17" s="229"/>
      <c r="W17" s="230"/>
      <c r="X17" s="229"/>
      <c r="Y17" s="230" t="n">
        <f aca="false">G17+I17+K17+M17+O17+Q17+S17+U17+W17</f>
        <v>0</v>
      </c>
      <c r="Z17" s="229"/>
      <c r="AA17" s="230"/>
      <c r="AB17" s="229"/>
      <c r="AC17" s="230"/>
      <c r="AD17" s="229"/>
      <c r="AE17" s="230"/>
      <c r="AF17" s="229"/>
      <c r="AG17" s="231" t="n">
        <f aca="false">AA17+AC17+AE17</f>
        <v>0</v>
      </c>
      <c r="AH17" s="229"/>
      <c r="AI17" s="226" t="n">
        <f aca="false">Y17-AG17</f>
        <v>0</v>
      </c>
      <c r="AJ17" s="229"/>
      <c r="AK17" s="230"/>
      <c r="AL17" s="229"/>
      <c r="AM17" s="230"/>
      <c r="AN17" s="229"/>
      <c r="AO17" s="230"/>
      <c r="AP17" s="229"/>
      <c r="AQ17" s="226" t="n">
        <f aca="false">AI17+AK17+AM17-AO17</f>
        <v>0</v>
      </c>
      <c r="AR17" s="229"/>
      <c r="AS17" s="232" t="n">
        <v>25</v>
      </c>
      <c r="AT17" s="229"/>
      <c r="AU17" s="232" t="n">
        <v>25</v>
      </c>
      <c r="AV17" s="229"/>
      <c r="AW17" s="225" t="n">
        <f aca="false">AQ17*AU17/100</f>
        <v>0</v>
      </c>
      <c r="AX17" s="229"/>
      <c r="AY17" s="232"/>
      <c r="AZ17" s="229"/>
      <c r="BA17" s="230"/>
      <c r="BB17" s="229"/>
      <c r="BC17" s="230"/>
      <c r="BD17" s="229"/>
      <c r="BE17" s="230"/>
      <c r="BF17" s="229"/>
      <c r="BG17" s="230"/>
    </row>
    <row r="18" customFormat="false" ht="14.25" hidden="false" customHeight="true" outlineLevel="0" collapsed="false">
      <c r="A18" s="44"/>
      <c r="B18" s="44"/>
      <c r="C18" s="186"/>
      <c r="D18" s="229"/>
      <c r="E18" s="229"/>
      <c r="F18" s="229"/>
      <c r="G18" s="230"/>
      <c r="H18" s="229"/>
      <c r="I18" s="230"/>
      <c r="J18" s="229"/>
      <c r="K18" s="230"/>
      <c r="L18" s="229"/>
      <c r="M18" s="230"/>
      <c r="N18" s="229"/>
      <c r="O18" s="230"/>
      <c r="P18" s="229"/>
      <c r="Q18" s="230"/>
      <c r="R18" s="229"/>
      <c r="S18" s="230"/>
      <c r="T18" s="229"/>
      <c r="U18" s="230"/>
      <c r="V18" s="229"/>
      <c r="W18" s="230"/>
      <c r="X18" s="229"/>
      <c r="Y18" s="230" t="n">
        <f aca="false">G18+I18+K18+M18+O18+Q18+S18+U18+W18</f>
        <v>0</v>
      </c>
      <c r="Z18" s="229"/>
      <c r="AA18" s="230"/>
      <c r="AB18" s="229"/>
      <c r="AC18" s="230"/>
      <c r="AD18" s="229"/>
      <c r="AE18" s="230"/>
      <c r="AF18" s="229"/>
      <c r="AG18" s="231" t="n">
        <f aca="false">AA18+AC18+AE18</f>
        <v>0</v>
      </c>
      <c r="AH18" s="229"/>
      <c r="AI18" s="226" t="n">
        <f aca="false">Y18-AG18</f>
        <v>0</v>
      </c>
      <c r="AJ18" s="229"/>
      <c r="AK18" s="230"/>
      <c r="AL18" s="229"/>
      <c r="AM18" s="230"/>
      <c r="AN18" s="229"/>
      <c r="AO18" s="230"/>
      <c r="AP18" s="229"/>
      <c r="AQ18" s="226" t="n">
        <f aca="false">AI18+AK18+AM18-AO18</f>
        <v>0</v>
      </c>
      <c r="AR18" s="229"/>
      <c r="AS18" s="235" t="n">
        <v>25</v>
      </c>
      <c r="AT18" s="229"/>
      <c r="AU18" s="235" t="n">
        <v>25</v>
      </c>
      <c r="AV18" s="229"/>
      <c r="AW18" s="225" t="n">
        <f aca="false">AQ18*AU18/100</f>
        <v>0</v>
      </c>
      <c r="AX18" s="229"/>
      <c r="AY18" s="235"/>
      <c r="AZ18" s="229"/>
      <c r="BA18" s="230"/>
      <c r="BB18" s="229"/>
      <c r="BC18" s="230"/>
      <c r="BD18" s="229"/>
      <c r="BE18" s="230"/>
      <c r="BF18" s="229"/>
      <c r="BG18" s="230"/>
    </row>
    <row r="19" customFormat="false" ht="14.25" hidden="false" customHeight="true" outlineLevel="0" collapsed="false">
      <c r="A19" s="44"/>
      <c r="B19" s="44"/>
      <c r="C19" s="186"/>
      <c r="D19" s="229"/>
      <c r="E19" s="229"/>
      <c r="F19" s="229"/>
      <c r="G19" s="230"/>
      <c r="H19" s="229"/>
      <c r="I19" s="230"/>
      <c r="J19" s="229"/>
      <c r="K19" s="230"/>
      <c r="L19" s="229"/>
      <c r="M19" s="230"/>
      <c r="N19" s="229"/>
      <c r="O19" s="230"/>
      <c r="P19" s="229"/>
      <c r="Q19" s="230"/>
      <c r="R19" s="229"/>
      <c r="S19" s="230"/>
      <c r="T19" s="229"/>
      <c r="U19" s="230"/>
      <c r="V19" s="229"/>
      <c r="W19" s="230"/>
      <c r="X19" s="229"/>
      <c r="Y19" s="230" t="n">
        <f aca="false">G19+I19+K19+M19+O19+Q19+S19+U19+W19</f>
        <v>0</v>
      </c>
      <c r="Z19" s="229"/>
      <c r="AA19" s="230"/>
      <c r="AB19" s="229"/>
      <c r="AC19" s="230"/>
      <c r="AD19" s="229"/>
      <c r="AE19" s="230"/>
      <c r="AF19" s="229"/>
      <c r="AG19" s="231" t="n">
        <f aca="false">AA19+AC19+AE19</f>
        <v>0</v>
      </c>
      <c r="AH19" s="229"/>
      <c r="AI19" s="226" t="n">
        <f aca="false">Y19-AG19</f>
        <v>0</v>
      </c>
      <c r="AJ19" s="229"/>
      <c r="AK19" s="230"/>
      <c r="AL19" s="229"/>
      <c r="AM19" s="230"/>
      <c r="AN19" s="229"/>
      <c r="AO19" s="230"/>
      <c r="AP19" s="229"/>
      <c r="AQ19" s="226" t="n">
        <f aca="false">AI19+AK19+AM19-AO19</f>
        <v>0</v>
      </c>
      <c r="AR19" s="229"/>
      <c r="AS19" s="232" t="n">
        <v>25</v>
      </c>
      <c r="AT19" s="229"/>
      <c r="AU19" s="232" t="n">
        <v>25</v>
      </c>
      <c r="AV19" s="229"/>
      <c r="AW19" s="225" t="n">
        <f aca="false">AQ19*AU19/100</f>
        <v>0</v>
      </c>
      <c r="AX19" s="229"/>
      <c r="AY19" s="232"/>
      <c r="AZ19" s="229"/>
      <c r="BA19" s="230"/>
      <c r="BB19" s="229"/>
      <c r="BC19" s="230"/>
      <c r="BD19" s="229"/>
      <c r="BE19" s="230"/>
      <c r="BF19" s="229"/>
      <c r="BG19" s="230"/>
    </row>
    <row r="20" customFormat="false" ht="14.25" hidden="false" customHeight="true" outlineLevel="0" collapsed="false">
      <c r="A20" s="44"/>
      <c r="B20" s="44"/>
      <c r="C20" s="186"/>
      <c r="D20" s="233"/>
      <c r="E20" s="233"/>
      <c r="F20" s="233"/>
      <c r="G20" s="234"/>
      <c r="H20" s="233"/>
      <c r="I20" s="234"/>
      <c r="J20" s="233"/>
      <c r="K20" s="234"/>
      <c r="L20" s="233"/>
      <c r="M20" s="234"/>
      <c r="N20" s="233"/>
      <c r="O20" s="234"/>
      <c r="P20" s="233"/>
      <c r="Q20" s="234"/>
      <c r="R20" s="233"/>
      <c r="S20" s="234"/>
      <c r="T20" s="233"/>
      <c r="U20" s="234"/>
      <c r="V20" s="233"/>
      <c r="W20" s="234"/>
      <c r="X20" s="233"/>
      <c r="Y20" s="230" t="n">
        <f aca="false">G20+I20+K20+M20+O20+Q20+S20+U20+W20</f>
        <v>0</v>
      </c>
      <c r="Z20" s="233"/>
      <c r="AA20" s="234"/>
      <c r="AB20" s="233"/>
      <c r="AC20" s="234"/>
      <c r="AD20" s="233"/>
      <c r="AE20" s="234"/>
      <c r="AF20" s="233"/>
      <c r="AG20" s="231" t="n">
        <f aca="false">AA20+AC20+AE20</f>
        <v>0</v>
      </c>
      <c r="AH20" s="233"/>
      <c r="AI20" s="226" t="n">
        <f aca="false">Y20-AG20</f>
        <v>0</v>
      </c>
      <c r="AJ20" s="233"/>
      <c r="AK20" s="234"/>
      <c r="AL20" s="233"/>
      <c r="AM20" s="234"/>
      <c r="AN20" s="233"/>
      <c r="AO20" s="234"/>
      <c r="AP20" s="233"/>
      <c r="AQ20" s="226" t="n">
        <f aca="false">AI20+AK20+AM20-AO20</f>
        <v>0</v>
      </c>
      <c r="AR20" s="233"/>
      <c r="AS20" s="235" t="n">
        <v>25</v>
      </c>
      <c r="AT20" s="233"/>
      <c r="AU20" s="235" t="n">
        <v>25</v>
      </c>
      <c r="AV20" s="233"/>
      <c r="AW20" s="225" t="n">
        <f aca="false">AQ20*AU20/100</f>
        <v>0</v>
      </c>
      <c r="AX20" s="233"/>
      <c r="AY20" s="235"/>
      <c r="AZ20" s="233"/>
      <c r="BA20" s="234"/>
      <c r="BB20" s="233"/>
      <c r="BC20" s="234"/>
      <c r="BD20" s="233"/>
      <c r="BE20" s="234"/>
      <c r="BF20" s="233"/>
      <c r="BG20" s="234"/>
    </row>
  </sheetData>
  <mergeCells count="18">
    <mergeCell ref="A2:H2"/>
    <mergeCell ref="A4:H4"/>
    <mergeCell ref="C6:D6"/>
    <mergeCell ref="B7:D7"/>
    <mergeCell ref="A9:O9"/>
    <mergeCell ref="P9:BG9"/>
    <mergeCell ref="D10:E10"/>
    <mergeCell ref="A11:B11"/>
    <mergeCell ref="C11:G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</mergeCells>
  <printOptions headings="false" gridLines="false" gridLinesSet="true" horizontalCentered="false" verticalCentered="false"/>
  <pageMargins left="0.708333333333333" right="0.708333333333333" top="0.747916666666667" bottom="0.747916666666667" header="0.511811023622047" footer="0.511811023622047"/>
  <pageSetup paperSize="9" scale="100" fitToWidth="10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O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7" ySplit="8" topLeftCell="H9" activePane="bottomRight" state="frozen"/>
      <selection pane="topLeft" activeCell="A1" activeCellId="0" sqref="A1"/>
      <selection pane="topRight" activeCell="H1" activeCellId="0" sqref="H1"/>
      <selection pane="bottomLeft" activeCell="A9" activeCellId="0" sqref="A9"/>
      <selection pane="bottomRight" activeCell="A4" activeCellId="0" sqref="A4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2.44"/>
    <col collapsed="false" customWidth="true" hidden="false" outlineLevel="0" max="2" min="2" style="9" width="9"/>
    <col collapsed="false" customWidth="true" hidden="false" outlineLevel="0" max="3" min="3" style="9" width="3"/>
    <col collapsed="false" customWidth="true" hidden="false" outlineLevel="0" max="4" min="4" style="9" width="17.33"/>
    <col collapsed="false" customWidth="true" hidden="false" outlineLevel="0" max="5" min="5" style="9" width="3.11"/>
    <col collapsed="false" customWidth="true" hidden="false" outlineLevel="0" max="6" min="6" style="9" width="3.34"/>
    <col collapsed="false" customWidth="true" hidden="false" outlineLevel="0" max="7" min="7" style="9" width="19.56"/>
    <col collapsed="false" customWidth="true" hidden="false" outlineLevel="0" max="8" min="8" style="9" width="2.88"/>
    <col collapsed="false" customWidth="true" hidden="false" outlineLevel="0" max="9" min="9" style="9" width="28.56"/>
    <col collapsed="false" customWidth="true" hidden="false" outlineLevel="0" max="10" min="10" style="9" width="2.88"/>
    <col collapsed="false" customWidth="true" hidden="false" outlineLevel="0" max="11" min="11" style="9" width="44.33"/>
    <col collapsed="false" customWidth="true" hidden="false" outlineLevel="0" max="12" min="12" style="9" width="2.88"/>
    <col collapsed="false" customWidth="true" hidden="false" outlineLevel="0" max="13" min="13" style="9" width="38.88"/>
    <col collapsed="false" customWidth="true" hidden="false" outlineLevel="0" max="14" min="14" style="9" width="2.67"/>
    <col collapsed="false" customWidth="true" hidden="false" outlineLevel="0" max="15" min="15" style="9" width="34.33"/>
    <col collapsed="false" customWidth="false" hidden="false" outlineLevel="0" max="16384" min="16" style="9" width="9.11"/>
  </cols>
  <sheetData>
    <row r="1" customFormat="false" ht="13.5" hidden="false" customHeight="false" outlineLevel="0" collapsed="false">
      <c r="B1" s="9" t="s">
        <v>492</v>
      </c>
      <c r="I1" s="167"/>
      <c r="O1" s="167" t="s">
        <v>493</v>
      </c>
    </row>
    <row r="2" customFormat="false" ht="45.75" hidden="false" customHeight="true" outlineLevel="0" collapsed="false">
      <c r="A2" s="130" t="s">
        <v>494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customFormat="false" ht="14.25" hidden="false" customHeight="false" outlineLevel="0" collapsed="false">
      <c r="A3" s="192" t="s">
        <v>495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</row>
    <row r="4" customFormat="false" ht="14.25" hidden="false" customHeight="false" outlineLevel="0" collapsed="false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</row>
    <row r="5" customFormat="false" ht="14.25" hidden="false" customHeight="false" outlineLevel="0" collapsed="false">
      <c r="A5" s="16" t="n">
        <v>1</v>
      </c>
      <c r="B5" s="17" t="s">
        <v>7</v>
      </c>
      <c r="C5" s="136" t="n">
        <f aca="false">'150.00'!C8:F8</f>
        <v>222222222222</v>
      </c>
      <c r="D5" s="136"/>
      <c r="E5" s="195"/>
      <c r="F5" s="195"/>
      <c r="G5" s="17"/>
      <c r="H5" s="17" t="n">
        <v>2</v>
      </c>
      <c r="I5" s="198" t="s">
        <v>439</v>
      </c>
      <c r="J5" s="198"/>
      <c r="K5" s="198" t="n">
        <f aca="false">'150.00'!K10</f>
        <v>2025</v>
      </c>
      <c r="M5" s="17"/>
      <c r="N5" s="17"/>
      <c r="O5" s="17"/>
    </row>
    <row r="6" customFormat="false" ht="14.25" hidden="false" customHeight="false" outlineLevel="0" collapsed="false">
      <c r="A6" s="199" t="s">
        <v>496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</row>
    <row r="7" customFormat="false" ht="63.75" hidden="false" customHeight="true" outlineLevel="0" collapsed="false">
      <c r="A7" s="201" t="s">
        <v>83</v>
      </c>
      <c r="B7" s="202" t="s">
        <v>441</v>
      </c>
      <c r="C7" s="201" t="s">
        <v>85</v>
      </c>
      <c r="D7" s="203" t="s">
        <v>497</v>
      </c>
      <c r="E7" s="203"/>
      <c r="F7" s="201" t="s">
        <v>443</v>
      </c>
      <c r="G7" s="236" t="s">
        <v>498</v>
      </c>
      <c r="H7" s="201" t="s">
        <v>89</v>
      </c>
      <c r="I7" s="236" t="s">
        <v>499</v>
      </c>
      <c r="J7" s="201" t="s">
        <v>91</v>
      </c>
      <c r="K7" s="236" t="s">
        <v>500</v>
      </c>
      <c r="L7" s="201" t="s">
        <v>93</v>
      </c>
      <c r="M7" s="236" t="s">
        <v>501</v>
      </c>
      <c r="N7" s="201" t="s">
        <v>95</v>
      </c>
      <c r="O7" s="207" t="s">
        <v>502</v>
      </c>
    </row>
    <row r="8" customFormat="false" ht="29.25" hidden="false" customHeight="true" outlineLevel="0" collapsed="false">
      <c r="A8" s="209" t="s">
        <v>490</v>
      </c>
      <c r="B8" s="209"/>
      <c r="C8" s="237" t="s">
        <v>491</v>
      </c>
      <c r="D8" s="237"/>
      <c r="E8" s="237"/>
      <c r="F8" s="237"/>
      <c r="G8" s="237"/>
      <c r="H8" s="211"/>
      <c r="I8" s="214"/>
      <c r="J8" s="211"/>
      <c r="K8" s="214"/>
      <c r="L8" s="213"/>
      <c r="M8" s="212" t="n">
        <f aca="false">SUM(M9:M17)</f>
        <v>0</v>
      </c>
      <c r="N8" s="211"/>
      <c r="O8" s="214"/>
    </row>
    <row r="9" customFormat="false" ht="13.5" hidden="false" customHeight="false" outlineLevel="0" collapsed="false">
      <c r="A9" s="217"/>
      <c r="B9" s="217"/>
      <c r="C9" s="218"/>
      <c r="D9" s="221"/>
      <c r="E9" s="231"/>
      <c r="F9" s="221"/>
      <c r="G9" s="231"/>
      <c r="H9" s="221"/>
      <c r="I9" s="231"/>
      <c r="J9" s="221"/>
      <c r="K9" s="231"/>
      <c r="L9" s="221"/>
      <c r="M9" s="225"/>
      <c r="N9" s="221"/>
      <c r="O9" s="231"/>
    </row>
    <row r="10" customFormat="false" ht="13.5" hidden="false" customHeight="false" outlineLevel="0" collapsed="false">
      <c r="A10" s="44"/>
      <c r="B10" s="44"/>
      <c r="C10" s="228"/>
      <c r="D10" s="229"/>
      <c r="E10" s="230"/>
      <c r="F10" s="229"/>
      <c r="G10" s="230"/>
      <c r="H10" s="229"/>
      <c r="I10" s="230"/>
      <c r="J10" s="229"/>
      <c r="K10" s="230"/>
      <c r="L10" s="229"/>
      <c r="M10" s="224"/>
      <c r="N10" s="229"/>
      <c r="O10" s="230"/>
    </row>
    <row r="11" customFormat="false" ht="15" hidden="false" customHeight="true" outlineLevel="0" collapsed="false">
      <c r="A11" s="44"/>
      <c r="B11" s="44"/>
      <c r="C11" s="186"/>
      <c r="D11" s="233"/>
      <c r="E11" s="230"/>
      <c r="F11" s="233"/>
      <c r="G11" s="230"/>
      <c r="H11" s="233"/>
      <c r="I11" s="230"/>
      <c r="J11" s="233"/>
      <c r="K11" s="230"/>
      <c r="L11" s="233"/>
      <c r="M11" s="224"/>
      <c r="N11" s="233"/>
      <c r="O11" s="230"/>
    </row>
    <row r="12" customFormat="false" ht="13.5" hidden="false" customHeight="false" outlineLevel="0" collapsed="false">
      <c r="A12" s="44"/>
      <c r="B12" s="44"/>
      <c r="C12" s="228"/>
      <c r="D12" s="229"/>
      <c r="E12" s="234"/>
      <c r="F12" s="229"/>
      <c r="G12" s="234"/>
      <c r="H12" s="229"/>
      <c r="I12" s="234"/>
      <c r="J12" s="229"/>
      <c r="K12" s="234"/>
      <c r="L12" s="229"/>
      <c r="M12" s="238"/>
      <c r="N12" s="229"/>
      <c r="O12" s="234"/>
    </row>
    <row r="13" customFormat="false" ht="13.5" hidden="false" customHeight="false" outlineLevel="0" collapsed="false">
      <c r="A13" s="44"/>
      <c r="B13" s="44"/>
      <c r="C13" s="228"/>
      <c r="D13" s="229"/>
      <c r="E13" s="230"/>
      <c r="F13" s="229"/>
      <c r="G13" s="230"/>
      <c r="H13" s="229"/>
      <c r="I13" s="230"/>
      <c r="J13" s="229"/>
      <c r="K13" s="230"/>
      <c r="L13" s="229"/>
      <c r="M13" s="224"/>
      <c r="N13" s="229"/>
      <c r="O13" s="230"/>
    </row>
    <row r="14" customFormat="false" ht="14.25" hidden="false" customHeight="true" outlineLevel="0" collapsed="false">
      <c r="A14" s="44"/>
      <c r="B14" s="44"/>
      <c r="C14" s="228"/>
      <c r="D14" s="229"/>
      <c r="E14" s="230"/>
      <c r="F14" s="229"/>
      <c r="G14" s="230"/>
      <c r="H14" s="229"/>
      <c r="I14" s="230"/>
      <c r="J14" s="229"/>
      <c r="K14" s="230"/>
      <c r="L14" s="229"/>
      <c r="M14" s="224"/>
      <c r="N14" s="229"/>
      <c r="O14" s="230"/>
    </row>
    <row r="15" customFormat="false" ht="14.25" hidden="false" customHeight="true" outlineLevel="0" collapsed="false">
      <c r="A15" s="44"/>
      <c r="B15" s="44"/>
      <c r="C15" s="186"/>
      <c r="D15" s="229"/>
      <c r="E15" s="230"/>
      <c r="F15" s="229"/>
      <c r="G15" s="230"/>
      <c r="H15" s="229"/>
      <c r="I15" s="230"/>
      <c r="J15" s="229"/>
      <c r="K15" s="230"/>
      <c r="L15" s="229"/>
      <c r="M15" s="224"/>
      <c r="N15" s="229"/>
      <c r="O15" s="230"/>
    </row>
    <row r="16" customFormat="false" ht="14.25" hidden="false" customHeight="true" outlineLevel="0" collapsed="false">
      <c r="A16" s="44"/>
      <c r="B16" s="44"/>
      <c r="C16" s="186"/>
      <c r="D16" s="229"/>
      <c r="E16" s="230"/>
      <c r="F16" s="229"/>
      <c r="G16" s="230"/>
      <c r="H16" s="229"/>
      <c r="I16" s="230"/>
      <c r="J16" s="229"/>
      <c r="K16" s="230"/>
      <c r="L16" s="229"/>
      <c r="M16" s="224"/>
      <c r="N16" s="229"/>
      <c r="O16" s="230"/>
    </row>
    <row r="17" customFormat="false" ht="14.25" hidden="false" customHeight="true" outlineLevel="0" collapsed="false">
      <c r="A17" s="44"/>
      <c r="B17" s="44"/>
      <c r="C17" s="186"/>
      <c r="D17" s="233"/>
      <c r="E17" s="234"/>
      <c r="F17" s="233"/>
      <c r="G17" s="234"/>
      <c r="H17" s="233"/>
      <c r="I17" s="234"/>
      <c r="J17" s="233"/>
      <c r="K17" s="234"/>
      <c r="L17" s="233"/>
      <c r="M17" s="238"/>
      <c r="N17" s="233"/>
      <c r="O17" s="234"/>
    </row>
    <row r="19" customFormat="false" ht="13.5" hidden="false" customHeight="true" outlineLevel="0" collapsed="false">
      <c r="J19" s="9" t="s">
        <v>503</v>
      </c>
      <c r="K19" s="9" t="s">
        <v>504</v>
      </c>
      <c r="L19" s="9" t="s">
        <v>505</v>
      </c>
      <c r="M19" s="239" t="s">
        <v>506</v>
      </c>
      <c r="N19" s="239"/>
      <c r="O19" s="239"/>
    </row>
    <row r="20" customFormat="false" ht="27.75" hidden="false" customHeight="true" outlineLevel="0" collapsed="false">
      <c r="J20" s="9" t="n">
        <v>1</v>
      </c>
      <c r="K20" s="9" t="s">
        <v>507</v>
      </c>
      <c r="M20" s="239"/>
      <c r="N20" s="239"/>
      <c r="O20" s="239"/>
    </row>
    <row r="21" customFormat="false" ht="58.5" hidden="false" customHeight="true" outlineLevel="0" collapsed="false">
      <c r="J21" s="9" t="n">
        <v>2</v>
      </c>
      <c r="K21" s="9" t="s">
        <v>508</v>
      </c>
      <c r="M21" s="239" t="s">
        <v>509</v>
      </c>
      <c r="N21" s="239"/>
      <c r="O21" s="239"/>
    </row>
    <row r="22" customFormat="false" ht="69.75" hidden="false" customHeight="true" outlineLevel="0" collapsed="false">
      <c r="J22" s="9" t="n">
        <v>3</v>
      </c>
      <c r="K22" s="9" t="s">
        <v>510</v>
      </c>
      <c r="M22" s="239" t="s">
        <v>511</v>
      </c>
      <c r="N22" s="239"/>
      <c r="O22" s="239"/>
    </row>
    <row r="23" customFormat="false" ht="13.5" hidden="false" customHeight="true" outlineLevel="0" collapsed="false">
      <c r="J23" s="9" t="n">
        <v>4</v>
      </c>
      <c r="K23" s="9" t="s">
        <v>92</v>
      </c>
      <c r="M23" s="239" t="s">
        <v>512</v>
      </c>
      <c r="N23" s="239"/>
      <c r="O23" s="239"/>
    </row>
    <row r="24" customFormat="false" ht="13.5" hidden="false" customHeight="false" outlineLevel="0" collapsed="false">
      <c r="J24" s="9" t="n">
        <v>5</v>
      </c>
      <c r="K24" s="9" t="s">
        <v>513</v>
      </c>
    </row>
    <row r="25" customFormat="false" ht="13.5" hidden="false" customHeight="false" outlineLevel="0" collapsed="false">
      <c r="J25" s="9" t="n">
        <v>6</v>
      </c>
      <c r="K25" s="9" t="s">
        <v>514</v>
      </c>
    </row>
    <row r="26" customFormat="false" ht="13.5" hidden="false" customHeight="false" outlineLevel="0" collapsed="false">
      <c r="J26" s="9" t="n">
        <v>7</v>
      </c>
      <c r="K26" s="9" t="s">
        <v>515</v>
      </c>
    </row>
  </sheetData>
  <mergeCells count="20">
    <mergeCell ref="A2:O2"/>
    <mergeCell ref="A3:O3"/>
    <mergeCell ref="C5:D5"/>
    <mergeCell ref="A6:O6"/>
    <mergeCell ref="D7:E7"/>
    <mergeCell ref="A8:B8"/>
    <mergeCell ref="C8:G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M19:O20"/>
    <mergeCell ref="M21:O21"/>
    <mergeCell ref="M22:O22"/>
    <mergeCell ref="M23:O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5" activeCellId="0" sqref="B15"/>
    </sheetView>
  </sheetViews>
  <sheetFormatPr defaultColWidth="8.66796875" defaultRowHeight="13.5" zeroHeight="false" outlineLevelRow="0" outlineLevelCol="0"/>
  <cols>
    <col collapsed="false" customWidth="true" hidden="false" outlineLevel="0" max="1" min="1" style="240" width="19"/>
    <col collapsed="false" customWidth="false" hidden="false" outlineLevel="0" max="6" min="2" style="240" width="8.67"/>
    <col collapsed="false" customWidth="true" hidden="false" outlineLevel="0" max="7" min="7" style="240" width="13"/>
    <col collapsed="false" customWidth="true" hidden="false" outlineLevel="0" max="8" min="8" style="240" width="14.44"/>
    <col collapsed="false" customWidth="true" hidden="false" outlineLevel="0" max="10" min="9" style="240" width="12.67"/>
    <col collapsed="false" customWidth="true" hidden="false" outlineLevel="0" max="11" min="11" style="240" width="24.33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K2" s="241" t="s">
        <v>516</v>
      </c>
    </row>
    <row r="3" customFormat="false" ht="13.5" hidden="false" customHeight="false" outlineLevel="0" collapsed="false">
      <c r="B3" s="242" t="s">
        <v>517</v>
      </c>
      <c r="C3" s="242"/>
      <c r="D3" s="242"/>
      <c r="E3" s="242"/>
      <c r="F3" s="242"/>
      <c r="G3" s="242"/>
      <c r="H3" s="242"/>
    </row>
    <row r="4" customFormat="false" ht="13.5" hidden="false" customHeight="false" outlineLevel="0" collapsed="false">
      <c r="A4" s="243"/>
      <c r="B4" s="244" t="s">
        <v>518</v>
      </c>
      <c r="C4" s="244"/>
      <c r="D4" s="244"/>
      <c r="E4" s="244"/>
      <c r="F4" s="244"/>
      <c r="G4" s="244"/>
      <c r="H4" s="244"/>
      <c r="I4" s="243"/>
      <c r="J4" s="243"/>
      <c r="K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</row>
    <row r="9" customFormat="false" ht="13.5" hidden="false" customHeight="false" outlineLevel="0" collapsed="false">
      <c r="A9" s="243"/>
      <c r="B9" s="243"/>
      <c r="C9" s="243"/>
      <c r="D9" s="243"/>
      <c r="E9" s="243"/>
      <c r="F9" s="243"/>
      <c r="G9" s="243"/>
      <c r="H9" s="243"/>
      <c r="I9" s="243"/>
      <c r="J9" s="243"/>
      <c r="K9" s="243"/>
    </row>
    <row r="10" customFormat="false" ht="13.5" hidden="false" customHeight="false" outlineLevel="0" collapsed="false">
      <c r="A10" s="243"/>
      <c r="B10" s="242" t="s">
        <v>519</v>
      </c>
      <c r="C10" s="242"/>
      <c r="D10" s="242"/>
      <c r="E10" s="242"/>
      <c r="F10" s="242"/>
      <c r="G10" s="242"/>
      <c r="H10" s="242"/>
      <c r="I10" s="245"/>
      <c r="J10" s="245"/>
      <c r="K10" s="245"/>
    </row>
    <row r="11" customFormat="false" ht="14.25" hidden="false" customHeight="false" outlineLevel="0" collapsed="false"/>
    <row r="12" customFormat="false" ht="24.75" hidden="false" customHeight="true" outlineLevel="0" collapsed="false">
      <c r="A12" s="249" t="s">
        <v>441</v>
      </c>
      <c r="B12" s="250" t="s">
        <v>520</v>
      </c>
      <c r="C12" s="250"/>
      <c r="D12" s="250"/>
      <c r="E12" s="250"/>
      <c r="F12" s="250"/>
      <c r="G12" s="250"/>
      <c r="H12" s="250"/>
      <c r="I12" s="250"/>
      <c r="J12" s="250"/>
      <c r="K12" s="251" t="s">
        <v>35</v>
      </c>
    </row>
    <row r="13" customFormat="false" ht="27" hidden="false" customHeight="true" outlineLevel="0" collapsed="false">
      <c r="A13" s="252" t="s">
        <v>521</v>
      </c>
      <c r="B13" s="253" t="s">
        <v>522</v>
      </c>
      <c r="C13" s="253"/>
      <c r="D13" s="253"/>
      <c r="E13" s="253"/>
      <c r="F13" s="253"/>
      <c r="G13" s="253"/>
      <c r="H13" s="253"/>
      <c r="I13" s="253"/>
      <c r="J13" s="253"/>
      <c r="K13" s="254" t="n">
        <f aca="false">SUM(K14:K17)</f>
        <v>0</v>
      </c>
    </row>
    <row r="14" customFormat="false" ht="13.5" hidden="false" customHeight="false" outlineLevel="0" collapsed="false">
      <c r="A14" s="255" t="s">
        <v>77</v>
      </c>
      <c r="B14" s="256" t="s">
        <v>523</v>
      </c>
      <c r="C14" s="256"/>
      <c r="D14" s="256"/>
      <c r="E14" s="256"/>
      <c r="F14" s="256"/>
      <c r="G14" s="256"/>
      <c r="H14" s="256"/>
      <c r="I14" s="256"/>
      <c r="J14" s="256"/>
      <c r="K14" s="257" t="n">
        <f aca="false">'150.05ФА  контракт'!K14+'150.05 ФА внеконтрактная'!K14</f>
        <v>0</v>
      </c>
    </row>
    <row r="15" customFormat="false" ht="13.5" hidden="false" customHeight="false" outlineLevel="0" collapsed="false">
      <c r="A15" s="255" t="s">
        <v>79</v>
      </c>
      <c r="B15" s="256" t="s">
        <v>524</v>
      </c>
      <c r="C15" s="256"/>
      <c r="D15" s="256"/>
      <c r="E15" s="256"/>
      <c r="F15" s="256"/>
      <c r="G15" s="256"/>
      <c r="H15" s="256"/>
      <c r="I15" s="256"/>
      <c r="J15" s="256"/>
      <c r="K15" s="257" t="n">
        <f aca="false">'150.05ФА  контракт'!K15+'150.05 ФА внеконтрактная'!K15</f>
        <v>0</v>
      </c>
    </row>
    <row r="16" customFormat="false" ht="13.5" hidden="false" customHeight="false" outlineLevel="0" collapsed="false">
      <c r="A16" s="255" t="s">
        <v>81</v>
      </c>
      <c r="B16" s="256" t="s">
        <v>525</v>
      </c>
      <c r="C16" s="256"/>
      <c r="D16" s="256"/>
      <c r="E16" s="256"/>
      <c r="F16" s="256"/>
      <c r="G16" s="256"/>
      <c r="H16" s="256"/>
      <c r="I16" s="256"/>
      <c r="J16" s="256"/>
      <c r="K16" s="257" t="n">
        <f aca="false">'150.05ФА  контракт'!K16+'150.05 ФА внеконтрактная'!K16</f>
        <v>0</v>
      </c>
    </row>
    <row r="17" customFormat="false" ht="13.5" hidden="false" customHeight="false" outlineLevel="0" collapsed="false">
      <c r="A17" s="255" t="s">
        <v>99</v>
      </c>
      <c r="B17" s="256" t="s">
        <v>526</v>
      </c>
      <c r="C17" s="256"/>
      <c r="D17" s="256"/>
      <c r="E17" s="256"/>
      <c r="F17" s="256"/>
      <c r="G17" s="256"/>
      <c r="H17" s="256"/>
      <c r="I17" s="256"/>
      <c r="J17" s="256"/>
      <c r="K17" s="257" t="n">
        <f aca="false">'150.05ФА  контракт'!K17+'150.05 ФА внеконтрактная'!K17</f>
        <v>0</v>
      </c>
    </row>
    <row r="18" customFormat="false" ht="25.5" hidden="false" customHeight="true" outlineLevel="0" collapsed="false">
      <c r="A18" s="252" t="s">
        <v>527</v>
      </c>
      <c r="B18" s="253" t="s">
        <v>528</v>
      </c>
      <c r="C18" s="253"/>
      <c r="D18" s="253"/>
      <c r="E18" s="253"/>
      <c r="F18" s="253"/>
      <c r="G18" s="253"/>
      <c r="H18" s="253"/>
      <c r="I18" s="253"/>
      <c r="J18" s="253"/>
      <c r="K18" s="254" t="n">
        <f aca="false">SUM(K19:K22)</f>
        <v>0</v>
      </c>
    </row>
    <row r="19" customFormat="false" ht="13.5" hidden="false" customHeight="false" outlineLevel="0" collapsed="false">
      <c r="A19" s="255" t="s">
        <v>77</v>
      </c>
      <c r="B19" s="256" t="s">
        <v>523</v>
      </c>
      <c r="C19" s="256"/>
      <c r="D19" s="256"/>
      <c r="E19" s="256"/>
      <c r="F19" s="256"/>
      <c r="G19" s="256"/>
      <c r="H19" s="256"/>
      <c r="I19" s="256"/>
      <c r="J19" s="256"/>
      <c r="K19" s="257" t="n">
        <f aca="false">'150.05ФА  контракт'!K19+'150.05 ФА внеконтрактная'!K19</f>
        <v>0</v>
      </c>
    </row>
    <row r="20" customFormat="false" ht="13.5" hidden="false" customHeight="false" outlineLevel="0" collapsed="false">
      <c r="A20" s="255" t="s">
        <v>79</v>
      </c>
      <c r="B20" s="256" t="s">
        <v>524</v>
      </c>
      <c r="C20" s="256"/>
      <c r="D20" s="256"/>
      <c r="E20" s="256"/>
      <c r="F20" s="256"/>
      <c r="G20" s="256"/>
      <c r="H20" s="256"/>
      <c r="I20" s="256"/>
      <c r="J20" s="256"/>
      <c r="K20" s="257" t="n">
        <f aca="false">'150.05ФА  контракт'!K20+'150.05 ФА внеконтрактная'!K20</f>
        <v>0</v>
      </c>
    </row>
    <row r="21" customFormat="false" ht="13.5" hidden="false" customHeight="false" outlineLevel="0" collapsed="false">
      <c r="A21" s="255" t="s">
        <v>81</v>
      </c>
      <c r="B21" s="256" t="s">
        <v>525</v>
      </c>
      <c r="C21" s="256"/>
      <c r="D21" s="256"/>
      <c r="E21" s="256"/>
      <c r="F21" s="256"/>
      <c r="G21" s="256"/>
      <c r="H21" s="256"/>
      <c r="I21" s="256"/>
      <c r="J21" s="256"/>
      <c r="K21" s="257" t="n">
        <f aca="false">'150.05ФА  контракт'!K21+'150.05 ФА внеконтрактная'!K21</f>
        <v>0</v>
      </c>
    </row>
    <row r="22" customFormat="false" ht="13.5" hidden="false" customHeight="false" outlineLevel="0" collapsed="false">
      <c r="A22" s="255" t="s">
        <v>99</v>
      </c>
      <c r="B22" s="256" t="s">
        <v>526</v>
      </c>
      <c r="C22" s="256"/>
      <c r="D22" s="256"/>
      <c r="E22" s="256"/>
      <c r="F22" s="256"/>
      <c r="G22" s="256"/>
      <c r="H22" s="256"/>
      <c r="I22" s="256"/>
      <c r="J22" s="256"/>
      <c r="K22" s="257" t="n">
        <f aca="false">'150.05ФА  контракт'!K22+'150.05 ФА внеконтрактная'!K22</f>
        <v>0</v>
      </c>
    </row>
    <row r="23" customFormat="false" ht="25.5" hidden="false" customHeight="true" outlineLevel="0" collapsed="false">
      <c r="A23" s="252" t="s">
        <v>529</v>
      </c>
      <c r="B23" s="253" t="s">
        <v>530</v>
      </c>
      <c r="C23" s="253"/>
      <c r="D23" s="253"/>
      <c r="E23" s="253"/>
      <c r="F23" s="253"/>
      <c r="G23" s="253"/>
      <c r="H23" s="253"/>
      <c r="I23" s="253"/>
      <c r="J23" s="253"/>
      <c r="K23" s="254" t="n">
        <f aca="false">SUM(K24:K27)</f>
        <v>0</v>
      </c>
    </row>
    <row r="24" customFormat="false" ht="13.5" hidden="false" customHeight="false" outlineLevel="0" collapsed="false">
      <c r="A24" s="255" t="s">
        <v>77</v>
      </c>
      <c r="B24" s="256" t="s">
        <v>523</v>
      </c>
      <c r="C24" s="256"/>
      <c r="D24" s="256"/>
      <c r="E24" s="256"/>
      <c r="F24" s="256"/>
      <c r="G24" s="256"/>
      <c r="H24" s="256"/>
      <c r="I24" s="256"/>
      <c r="J24" s="256"/>
      <c r="K24" s="257" t="n">
        <f aca="false">'150.05ФА  контракт'!K24+'150.05 ФА внеконтрактная'!K24</f>
        <v>0</v>
      </c>
    </row>
    <row r="25" customFormat="false" ht="13.5" hidden="false" customHeight="false" outlineLevel="0" collapsed="false">
      <c r="A25" s="255" t="s">
        <v>79</v>
      </c>
      <c r="B25" s="256" t="s">
        <v>524</v>
      </c>
      <c r="C25" s="256"/>
      <c r="D25" s="256"/>
      <c r="E25" s="256"/>
      <c r="F25" s="256"/>
      <c r="G25" s="256"/>
      <c r="H25" s="256"/>
      <c r="I25" s="256"/>
      <c r="J25" s="256"/>
      <c r="K25" s="257" t="n">
        <f aca="false">'150.05ФА  контракт'!K25+'150.05 ФА внеконтрактная'!K25</f>
        <v>0</v>
      </c>
    </row>
    <row r="26" customFormat="false" ht="13.5" hidden="false" customHeight="false" outlineLevel="0" collapsed="false">
      <c r="A26" s="255" t="s">
        <v>81</v>
      </c>
      <c r="B26" s="256" t="s">
        <v>525</v>
      </c>
      <c r="C26" s="256"/>
      <c r="D26" s="256"/>
      <c r="E26" s="256"/>
      <c r="F26" s="256"/>
      <c r="G26" s="256"/>
      <c r="H26" s="256"/>
      <c r="I26" s="256"/>
      <c r="J26" s="256"/>
      <c r="K26" s="257" t="n">
        <f aca="false">'150.05ФА  контракт'!K26+'150.05 ФА внеконтрактная'!K26</f>
        <v>0</v>
      </c>
    </row>
    <row r="27" customFormat="false" ht="13.5" hidden="false" customHeight="false" outlineLevel="0" collapsed="false">
      <c r="A27" s="255" t="s">
        <v>99</v>
      </c>
      <c r="B27" s="256" t="s">
        <v>526</v>
      </c>
      <c r="C27" s="256"/>
      <c r="D27" s="256"/>
      <c r="E27" s="256"/>
      <c r="F27" s="256"/>
      <c r="G27" s="256"/>
      <c r="H27" s="256"/>
      <c r="I27" s="256"/>
      <c r="J27" s="256"/>
      <c r="K27" s="257" t="n">
        <f aca="false">'150.05ФА  контракт'!K27+'150.05 ФА внеконтрактная'!K27</f>
        <v>0</v>
      </c>
    </row>
    <row r="28" customFormat="false" ht="28.5" hidden="false" customHeight="true" outlineLevel="0" collapsed="false">
      <c r="A28" s="252" t="s">
        <v>531</v>
      </c>
      <c r="B28" s="258" t="s">
        <v>532</v>
      </c>
      <c r="C28" s="258"/>
      <c r="D28" s="258"/>
      <c r="E28" s="258"/>
      <c r="F28" s="258"/>
      <c r="G28" s="258"/>
      <c r="H28" s="258"/>
      <c r="I28" s="258"/>
      <c r="J28" s="258"/>
      <c r="K28" s="254" t="n">
        <f aca="false">SUM(K29:K32)</f>
        <v>0</v>
      </c>
    </row>
    <row r="29" customFormat="false" ht="13.5" hidden="false" customHeight="false" outlineLevel="0" collapsed="false">
      <c r="A29" s="255" t="s">
        <v>77</v>
      </c>
      <c r="B29" s="256" t="s">
        <v>523</v>
      </c>
      <c r="C29" s="256"/>
      <c r="D29" s="256"/>
      <c r="E29" s="256"/>
      <c r="F29" s="256"/>
      <c r="G29" s="256"/>
      <c r="H29" s="256"/>
      <c r="I29" s="256"/>
      <c r="J29" s="256"/>
      <c r="K29" s="257" t="n">
        <f aca="false">'150.05ФА  контракт'!K29+'150.05 ФА внеконтрактная'!K29</f>
        <v>0</v>
      </c>
    </row>
    <row r="30" customFormat="false" ht="13.5" hidden="false" customHeight="false" outlineLevel="0" collapsed="false">
      <c r="A30" s="255" t="s">
        <v>79</v>
      </c>
      <c r="B30" s="256" t="s">
        <v>524</v>
      </c>
      <c r="C30" s="256"/>
      <c r="D30" s="256"/>
      <c r="E30" s="256"/>
      <c r="F30" s="256"/>
      <c r="G30" s="256"/>
      <c r="H30" s="256"/>
      <c r="I30" s="256"/>
      <c r="J30" s="256"/>
      <c r="K30" s="257" t="n">
        <f aca="false">'150.05ФА  контракт'!K30+'150.05 ФА внеконтрактная'!K30</f>
        <v>0</v>
      </c>
    </row>
    <row r="31" customFormat="false" ht="13.5" hidden="false" customHeight="false" outlineLevel="0" collapsed="false">
      <c r="A31" s="255" t="s">
        <v>81</v>
      </c>
      <c r="B31" s="256" t="s">
        <v>525</v>
      </c>
      <c r="C31" s="256"/>
      <c r="D31" s="256"/>
      <c r="E31" s="256"/>
      <c r="F31" s="256"/>
      <c r="G31" s="256"/>
      <c r="H31" s="256"/>
      <c r="I31" s="256"/>
      <c r="J31" s="256"/>
      <c r="K31" s="257" t="n">
        <f aca="false">'150.05ФА  контракт'!K31+'150.05 ФА внеконтрактная'!K31</f>
        <v>0</v>
      </c>
    </row>
    <row r="32" customFormat="false" ht="13.5" hidden="false" customHeight="false" outlineLevel="0" collapsed="false">
      <c r="A32" s="255" t="s">
        <v>99</v>
      </c>
      <c r="B32" s="256" t="s">
        <v>526</v>
      </c>
      <c r="C32" s="256"/>
      <c r="D32" s="256"/>
      <c r="E32" s="256"/>
      <c r="F32" s="256"/>
      <c r="G32" s="256"/>
      <c r="H32" s="256"/>
      <c r="I32" s="256"/>
      <c r="J32" s="256"/>
      <c r="K32" s="257" t="n">
        <f aca="false">'150.05ФА  контракт'!K32+'150.05 ФА внеконтрактная'!K32</f>
        <v>0</v>
      </c>
    </row>
    <row r="33" customFormat="false" ht="24.75" hidden="false" customHeight="true" outlineLevel="0" collapsed="false">
      <c r="A33" s="252" t="s">
        <v>533</v>
      </c>
      <c r="B33" s="253" t="s">
        <v>534</v>
      </c>
      <c r="C33" s="253"/>
      <c r="D33" s="253"/>
      <c r="E33" s="253"/>
      <c r="F33" s="253"/>
      <c r="G33" s="253"/>
      <c r="H33" s="253"/>
      <c r="I33" s="253"/>
      <c r="J33" s="253"/>
      <c r="K33" s="254" t="n">
        <f aca="false">SUM(K34:K37)</f>
        <v>0</v>
      </c>
    </row>
    <row r="34" customFormat="false" ht="13.5" hidden="false" customHeight="false" outlineLevel="0" collapsed="false">
      <c r="A34" s="255" t="s">
        <v>77</v>
      </c>
      <c r="B34" s="256" t="s">
        <v>535</v>
      </c>
      <c r="C34" s="256"/>
      <c r="D34" s="256"/>
      <c r="E34" s="256"/>
      <c r="F34" s="256"/>
      <c r="G34" s="256"/>
      <c r="H34" s="256"/>
      <c r="I34" s="256"/>
      <c r="J34" s="256"/>
      <c r="K34" s="257" t="n">
        <f aca="false">K14+K19-K24+K29</f>
        <v>0</v>
      </c>
    </row>
    <row r="35" customFormat="false" ht="13.5" hidden="false" customHeight="false" outlineLevel="0" collapsed="false">
      <c r="A35" s="255" t="s">
        <v>79</v>
      </c>
      <c r="B35" s="256" t="s">
        <v>524</v>
      </c>
      <c r="C35" s="256"/>
      <c r="D35" s="256"/>
      <c r="E35" s="256"/>
      <c r="F35" s="256"/>
      <c r="G35" s="256"/>
      <c r="H35" s="256"/>
      <c r="I35" s="256"/>
      <c r="J35" s="256"/>
      <c r="K35" s="257" t="n">
        <f aca="false">K15+K20-K25+K30</f>
        <v>0</v>
      </c>
    </row>
    <row r="36" customFormat="false" ht="13.5" hidden="false" customHeight="false" outlineLevel="0" collapsed="false">
      <c r="A36" s="255" t="s">
        <v>81</v>
      </c>
      <c r="B36" s="256" t="s">
        <v>525</v>
      </c>
      <c r="C36" s="256"/>
      <c r="D36" s="256"/>
      <c r="E36" s="256"/>
      <c r="F36" s="256"/>
      <c r="G36" s="256"/>
      <c r="H36" s="256"/>
      <c r="I36" s="256"/>
      <c r="J36" s="256"/>
      <c r="K36" s="257" t="n">
        <f aca="false">K16+K21-K26+K31</f>
        <v>0</v>
      </c>
    </row>
    <row r="37" customFormat="false" ht="13.5" hidden="false" customHeight="false" outlineLevel="0" collapsed="false">
      <c r="A37" s="255" t="s">
        <v>99</v>
      </c>
      <c r="B37" s="256" t="s">
        <v>526</v>
      </c>
      <c r="C37" s="256"/>
      <c r="D37" s="256"/>
      <c r="E37" s="256"/>
      <c r="F37" s="256"/>
      <c r="G37" s="256"/>
      <c r="H37" s="256"/>
      <c r="I37" s="256"/>
      <c r="J37" s="256"/>
      <c r="K37" s="257" t="n">
        <f aca="false">K17+K22-K27+K32</f>
        <v>0</v>
      </c>
    </row>
    <row r="38" customFormat="false" ht="25.5" hidden="false" customHeight="true" outlineLevel="0" collapsed="false">
      <c r="A38" s="252" t="s">
        <v>536</v>
      </c>
      <c r="B38" s="253" t="s">
        <v>537</v>
      </c>
      <c r="C38" s="253"/>
      <c r="D38" s="253"/>
      <c r="E38" s="253"/>
      <c r="F38" s="253"/>
      <c r="G38" s="253"/>
      <c r="H38" s="253"/>
      <c r="I38" s="259" t="s">
        <v>538</v>
      </c>
      <c r="J38" s="259" t="s">
        <v>539</v>
      </c>
      <c r="K38" s="254" t="n">
        <f aca="false">SUM(K39:K42)</f>
        <v>0</v>
      </c>
    </row>
    <row r="39" customFormat="false" ht="13.5" hidden="false" customHeight="false" outlineLevel="0" collapsed="false">
      <c r="A39" s="255" t="s">
        <v>77</v>
      </c>
      <c r="B39" s="256" t="s">
        <v>523</v>
      </c>
      <c r="C39" s="256"/>
      <c r="D39" s="256"/>
      <c r="E39" s="256"/>
      <c r="F39" s="256"/>
      <c r="G39" s="256"/>
      <c r="H39" s="256"/>
      <c r="I39" s="260" t="n">
        <v>0.1</v>
      </c>
      <c r="J39" s="260" t="n">
        <v>0.1</v>
      </c>
      <c r="K39" s="257" t="n">
        <f aca="false">'150.05ФА  контракт'!K39+'150.05 ФА внеконтрактная'!K39</f>
        <v>0</v>
      </c>
    </row>
    <row r="40" customFormat="false" ht="13.5" hidden="false" customHeight="false" outlineLevel="0" collapsed="false">
      <c r="A40" s="255" t="s">
        <v>79</v>
      </c>
      <c r="B40" s="256" t="s">
        <v>524</v>
      </c>
      <c r="C40" s="256"/>
      <c r="D40" s="256"/>
      <c r="E40" s="256"/>
      <c r="F40" s="256"/>
      <c r="G40" s="256"/>
      <c r="H40" s="256"/>
      <c r="I40" s="260" t="n">
        <v>0.25</v>
      </c>
      <c r="J40" s="260" t="n">
        <v>0.25</v>
      </c>
      <c r="K40" s="257" t="n">
        <f aca="false">'150.05ФА  контракт'!K40+'150.05 ФА внеконтрактная'!K40</f>
        <v>0</v>
      </c>
    </row>
    <row r="41" customFormat="false" ht="13.5" hidden="false" customHeight="false" outlineLevel="0" collapsed="false">
      <c r="A41" s="255" t="s">
        <v>81</v>
      </c>
      <c r="B41" s="256" t="s">
        <v>525</v>
      </c>
      <c r="C41" s="256"/>
      <c r="D41" s="256"/>
      <c r="E41" s="256"/>
      <c r="F41" s="256"/>
      <c r="G41" s="256"/>
      <c r="H41" s="256"/>
      <c r="I41" s="260" t="n">
        <v>0.4</v>
      </c>
      <c r="J41" s="260" t="n">
        <v>0.4</v>
      </c>
      <c r="K41" s="257" t="n">
        <f aca="false">'150.05ФА  контракт'!K41+'150.05 ФА внеконтрактная'!K41</f>
        <v>0</v>
      </c>
    </row>
    <row r="42" customFormat="false" ht="13.5" hidden="false" customHeight="false" outlineLevel="0" collapsed="false">
      <c r="A42" s="255" t="s">
        <v>99</v>
      </c>
      <c r="B42" s="256" t="s">
        <v>526</v>
      </c>
      <c r="C42" s="256"/>
      <c r="D42" s="256"/>
      <c r="E42" s="256"/>
      <c r="F42" s="256"/>
      <c r="G42" s="256"/>
      <c r="H42" s="256"/>
      <c r="I42" s="260" t="n">
        <v>0.15</v>
      </c>
      <c r="J42" s="260" t="n">
        <v>0.15</v>
      </c>
      <c r="K42" s="257" t="n">
        <f aca="false">'150.05ФА  контракт'!K42+'150.05 ФА внеконтрактная'!K42</f>
        <v>0</v>
      </c>
    </row>
    <row r="43" customFormat="false" ht="13.5" hidden="false" customHeight="false" outlineLevel="0" collapsed="false">
      <c r="A43" s="261" t="s">
        <v>540</v>
      </c>
      <c r="B43" s="262" t="s">
        <v>541</v>
      </c>
      <c r="C43" s="263"/>
      <c r="D43" s="263"/>
      <c r="E43" s="263"/>
      <c r="F43" s="263"/>
      <c r="G43" s="263"/>
      <c r="H43" s="263"/>
      <c r="I43" s="264"/>
      <c r="J43" s="265"/>
      <c r="K43" s="266" t="n">
        <f aca="false">SUM(K44:K47)</f>
        <v>0</v>
      </c>
    </row>
    <row r="44" customFormat="false" ht="13.5" hidden="false" customHeight="false" outlineLevel="0" collapsed="false">
      <c r="A44" s="267" t="s">
        <v>77</v>
      </c>
      <c r="B44" s="256" t="s">
        <v>523</v>
      </c>
      <c r="C44" s="256"/>
      <c r="D44" s="256"/>
      <c r="E44" s="256"/>
      <c r="F44" s="256"/>
      <c r="G44" s="256"/>
      <c r="H44" s="256"/>
      <c r="I44" s="256"/>
      <c r="J44" s="268" t="n">
        <v>0.2</v>
      </c>
      <c r="K44" s="257" t="n">
        <f aca="false">'150.05ФА  контракт'!K44+'150.05 ФА внеконтрактная'!K44</f>
        <v>0</v>
      </c>
    </row>
    <row r="45" customFormat="false" ht="13.5" hidden="false" customHeight="false" outlineLevel="0" collapsed="false">
      <c r="A45" s="267" t="s">
        <v>79</v>
      </c>
      <c r="B45" s="256" t="s">
        <v>524</v>
      </c>
      <c r="C45" s="256"/>
      <c r="D45" s="256"/>
      <c r="E45" s="256"/>
      <c r="F45" s="256"/>
      <c r="G45" s="256"/>
      <c r="H45" s="256"/>
      <c r="I45" s="256"/>
      <c r="J45" s="268" t="n">
        <v>0.5</v>
      </c>
      <c r="K45" s="257" t="n">
        <f aca="false">'150.05ФА  контракт'!K45+'150.05 ФА внеконтрактная'!K45</f>
        <v>0</v>
      </c>
    </row>
    <row r="46" customFormat="false" ht="13.5" hidden="false" customHeight="false" outlineLevel="0" collapsed="false">
      <c r="A46" s="267" t="s">
        <v>81</v>
      </c>
      <c r="B46" s="256" t="s">
        <v>525</v>
      </c>
      <c r="C46" s="256"/>
      <c r="D46" s="256"/>
      <c r="E46" s="256"/>
      <c r="F46" s="256"/>
      <c r="G46" s="256"/>
      <c r="H46" s="256"/>
      <c r="I46" s="256"/>
      <c r="J46" s="268" t="n">
        <v>0.8</v>
      </c>
      <c r="K46" s="257" t="n">
        <f aca="false">'150.05ФА  контракт'!K46+'150.05 ФА внеконтрактная'!K46</f>
        <v>0</v>
      </c>
    </row>
    <row r="47" customFormat="false" ht="13.5" hidden="false" customHeight="false" outlineLevel="0" collapsed="false">
      <c r="A47" s="267" t="s">
        <v>99</v>
      </c>
      <c r="B47" s="256" t="s">
        <v>526</v>
      </c>
      <c r="C47" s="256"/>
      <c r="D47" s="256"/>
      <c r="E47" s="256"/>
      <c r="F47" s="256"/>
      <c r="G47" s="256"/>
      <c r="H47" s="256"/>
      <c r="I47" s="256"/>
      <c r="J47" s="268" t="n">
        <v>0.3</v>
      </c>
      <c r="K47" s="257" t="n">
        <f aca="false">'150.05ФА  контракт'!K47+'150.05 ФА внеконтрактная'!K47</f>
        <v>0</v>
      </c>
    </row>
    <row r="48" customFormat="false" ht="24.75" hidden="false" customHeight="true" outlineLevel="0" collapsed="false">
      <c r="A48" s="252" t="s">
        <v>542</v>
      </c>
      <c r="B48" s="269" t="s">
        <v>543</v>
      </c>
      <c r="C48" s="269"/>
      <c r="D48" s="269"/>
      <c r="E48" s="269"/>
      <c r="F48" s="269"/>
      <c r="G48" s="269"/>
      <c r="H48" s="269"/>
      <c r="I48" s="269"/>
      <c r="J48" s="269"/>
      <c r="K48" s="254" t="n">
        <f aca="false">SUM(K49:K52)</f>
        <v>0</v>
      </c>
    </row>
    <row r="49" customFormat="false" ht="13.5" hidden="false" customHeight="false" outlineLevel="0" collapsed="false">
      <c r="A49" s="255" t="s">
        <v>77</v>
      </c>
      <c r="B49" s="256" t="s">
        <v>535</v>
      </c>
      <c r="C49" s="256"/>
      <c r="D49" s="256"/>
      <c r="E49" s="256"/>
      <c r="F49" s="256"/>
      <c r="G49" s="256"/>
      <c r="H49" s="256"/>
      <c r="I49" s="256"/>
      <c r="J49" s="256"/>
      <c r="K49" s="257" t="n">
        <f aca="false">'150.05ФА  контракт'!K49+'150.05 ФА внеконтрактная'!K49</f>
        <v>0</v>
      </c>
    </row>
    <row r="50" customFormat="false" ht="13.5" hidden="false" customHeight="false" outlineLevel="0" collapsed="false">
      <c r="A50" s="255" t="s">
        <v>79</v>
      </c>
      <c r="B50" s="256" t="s">
        <v>524</v>
      </c>
      <c r="C50" s="256"/>
      <c r="D50" s="256"/>
      <c r="E50" s="256"/>
      <c r="F50" s="256"/>
      <c r="G50" s="256"/>
      <c r="H50" s="256"/>
      <c r="I50" s="256"/>
      <c r="J50" s="256"/>
      <c r="K50" s="257" t="n">
        <f aca="false">'150.05ФА  контракт'!K50+'150.05 ФА внеконтрактная'!K50</f>
        <v>0</v>
      </c>
    </row>
    <row r="51" customFormat="false" ht="13.5" hidden="false" customHeight="false" outlineLevel="0" collapsed="false">
      <c r="A51" s="255" t="s">
        <v>81</v>
      </c>
      <c r="B51" s="256" t="s">
        <v>525</v>
      </c>
      <c r="C51" s="256"/>
      <c r="D51" s="256"/>
      <c r="E51" s="256"/>
      <c r="F51" s="256"/>
      <c r="G51" s="256"/>
      <c r="H51" s="256"/>
      <c r="I51" s="256"/>
      <c r="J51" s="256"/>
      <c r="K51" s="257" t="n">
        <f aca="false">'150.05ФА  контракт'!K51+'150.05 ФА внеконтрактная'!K51</f>
        <v>0</v>
      </c>
    </row>
    <row r="52" customFormat="false" ht="13.5" hidden="false" customHeight="false" outlineLevel="0" collapsed="false">
      <c r="A52" s="255" t="s">
        <v>99</v>
      </c>
      <c r="B52" s="256" t="s">
        <v>526</v>
      </c>
      <c r="C52" s="256"/>
      <c r="D52" s="256"/>
      <c r="E52" s="256"/>
      <c r="F52" s="256"/>
      <c r="G52" s="256"/>
      <c r="H52" s="256"/>
      <c r="I52" s="256"/>
      <c r="J52" s="256"/>
      <c r="K52" s="257" t="n">
        <f aca="false">'150.05ФА  контракт'!K52+'150.05 ФА внеконтрактная'!K52</f>
        <v>0</v>
      </c>
    </row>
    <row r="53" customFormat="false" ht="27" hidden="false" customHeight="true" outlineLevel="0" collapsed="false">
      <c r="A53" s="252" t="s">
        <v>544</v>
      </c>
      <c r="B53" s="258" t="s">
        <v>545</v>
      </c>
      <c r="C53" s="258"/>
      <c r="D53" s="258"/>
      <c r="E53" s="258"/>
      <c r="F53" s="258"/>
      <c r="G53" s="258"/>
      <c r="H53" s="258"/>
      <c r="I53" s="258"/>
      <c r="J53" s="258"/>
      <c r="K53" s="254" t="n">
        <f aca="false">SUM(K54:K57)</f>
        <v>0</v>
      </c>
    </row>
    <row r="54" customFormat="false" ht="13.5" hidden="false" customHeight="false" outlineLevel="0" collapsed="false">
      <c r="A54" s="255" t="s">
        <v>77</v>
      </c>
      <c r="B54" s="256" t="s">
        <v>523</v>
      </c>
      <c r="C54" s="256"/>
      <c r="D54" s="256"/>
      <c r="E54" s="256"/>
      <c r="F54" s="256"/>
      <c r="G54" s="256"/>
      <c r="H54" s="256"/>
      <c r="I54" s="256"/>
      <c r="J54" s="256"/>
      <c r="K54" s="257" t="n">
        <f aca="false">'150.05ФА  контракт'!K54+'150.05 ФА внеконтрактная'!K54</f>
        <v>0</v>
      </c>
    </row>
    <row r="55" customFormat="false" ht="13.5" hidden="false" customHeight="false" outlineLevel="0" collapsed="false">
      <c r="A55" s="255" t="s">
        <v>79</v>
      </c>
      <c r="B55" s="256" t="s">
        <v>524</v>
      </c>
      <c r="C55" s="256"/>
      <c r="D55" s="256"/>
      <c r="E55" s="256"/>
      <c r="F55" s="256"/>
      <c r="G55" s="256"/>
      <c r="H55" s="256"/>
      <c r="I55" s="256"/>
      <c r="J55" s="256"/>
      <c r="K55" s="257" t="n">
        <f aca="false">'150.05ФА  контракт'!K55+'150.05 ФА внеконтрактная'!K55</f>
        <v>0</v>
      </c>
    </row>
    <row r="56" customFormat="false" ht="13.5" hidden="false" customHeight="false" outlineLevel="0" collapsed="false">
      <c r="A56" s="255" t="s">
        <v>81</v>
      </c>
      <c r="B56" s="256" t="s">
        <v>525</v>
      </c>
      <c r="C56" s="256"/>
      <c r="D56" s="256"/>
      <c r="E56" s="256"/>
      <c r="F56" s="256"/>
      <c r="G56" s="256"/>
      <c r="H56" s="256"/>
      <c r="I56" s="256"/>
      <c r="J56" s="256"/>
      <c r="K56" s="257" t="n">
        <f aca="false">'150.05ФА  контракт'!K56+'150.05 ФА внеконтрактная'!K56</f>
        <v>0</v>
      </c>
    </row>
    <row r="57" customFormat="false" ht="13.5" hidden="false" customHeight="false" outlineLevel="0" collapsed="false">
      <c r="A57" s="255" t="s">
        <v>99</v>
      </c>
      <c r="B57" s="256" t="s">
        <v>526</v>
      </c>
      <c r="C57" s="256"/>
      <c r="D57" s="256"/>
      <c r="E57" s="256"/>
      <c r="F57" s="256"/>
      <c r="G57" s="256"/>
      <c r="H57" s="256"/>
      <c r="I57" s="256"/>
      <c r="J57" s="256"/>
      <c r="K57" s="257" t="n">
        <f aca="false">'150.05ФА  контракт'!K57+'150.05 ФА внеконтрактная'!K57</f>
        <v>0</v>
      </c>
    </row>
    <row r="58" customFormat="false" ht="24.75" hidden="false" customHeight="true" outlineLevel="0" collapsed="false">
      <c r="A58" s="252" t="s">
        <v>546</v>
      </c>
      <c r="B58" s="258" t="s">
        <v>547</v>
      </c>
      <c r="C58" s="258"/>
      <c r="D58" s="258"/>
      <c r="E58" s="258"/>
      <c r="F58" s="258"/>
      <c r="G58" s="258"/>
      <c r="H58" s="258"/>
      <c r="I58" s="258"/>
      <c r="J58" s="258"/>
      <c r="K58" s="254" t="n">
        <f aca="false">SUM(K59:K62)</f>
        <v>0</v>
      </c>
    </row>
    <row r="59" customFormat="false" ht="13.5" hidden="false" customHeight="false" outlineLevel="0" collapsed="false">
      <c r="A59" s="255" t="s">
        <v>77</v>
      </c>
      <c r="B59" s="256" t="s">
        <v>523</v>
      </c>
      <c r="C59" s="256"/>
      <c r="D59" s="256"/>
      <c r="E59" s="256"/>
      <c r="F59" s="256"/>
      <c r="G59" s="256"/>
      <c r="H59" s="256"/>
      <c r="I59" s="256"/>
      <c r="J59" s="256"/>
      <c r="K59" s="257" t="n">
        <f aca="false">'150.05ФА  контракт'!K59+'150.05 ФА внеконтрактная'!K59</f>
        <v>0</v>
      </c>
    </row>
    <row r="60" customFormat="false" ht="13.5" hidden="false" customHeight="false" outlineLevel="0" collapsed="false">
      <c r="A60" s="255" t="s">
        <v>79</v>
      </c>
      <c r="B60" s="256" t="s">
        <v>524</v>
      </c>
      <c r="C60" s="256"/>
      <c r="D60" s="256"/>
      <c r="E60" s="256"/>
      <c r="F60" s="256"/>
      <c r="G60" s="256"/>
      <c r="H60" s="256"/>
      <c r="I60" s="256"/>
      <c r="J60" s="256"/>
      <c r="K60" s="257" t="n">
        <f aca="false">'150.05ФА  контракт'!K60+'150.05 ФА внеконтрактная'!K60</f>
        <v>0</v>
      </c>
    </row>
    <row r="61" customFormat="false" ht="13.5" hidden="false" customHeight="false" outlineLevel="0" collapsed="false">
      <c r="A61" s="255" t="s">
        <v>81</v>
      </c>
      <c r="B61" s="256" t="s">
        <v>525</v>
      </c>
      <c r="C61" s="256"/>
      <c r="D61" s="256"/>
      <c r="E61" s="256"/>
      <c r="F61" s="256"/>
      <c r="G61" s="256"/>
      <c r="H61" s="256"/>
      <c r="I61" s="256"/>
      <c r="J61" s="256"/>
      <c r="K61" s="257" t="n">
        <f aca="false">'150.05ФА  контракт'!K61+'150.05 ФА внеконтрактная'!K61</f>
        <v>0</v>
      </c>
    </row>
    <row r="62" customFormat="false" ht="13.5" hidden="false" customHeight="false" outlineLevel="0" collapsed="false">
      <c r="A62" s="255" t="s">
        <v>99</v>
      </c>
      <c r="B62" s="256" t="s">
        <v>526</v>
      </c>
      <c r="C62" s="256"/>
      <c r="D62" s="256"/>
      <c r="E62" s="256"/>
      <c r="F62" s="256"/>
      <c r="G62" s="256"/>
      <c r="H62" s="256"/>
      <c r="I62" s="256"/>
      <c r="J62" s="256"/>
      <c r="K62" s="257" t="n">
        <f aca="false">'150.05ФА  контракт'!K62+'150.05 ФА внеконтрактная'!K62</f>
        <v>0</v>
      </c>
    </row>
    <row r="63" customFormat="false" ht="24.75" hidden="false" customHeight="true" outlineLevel="0" collapsed="false">
      <c r="A63" s="252" t="s">
        <v>548</v>
      </c>
      <c r="B63" s="253" t="s">
        <v>549</v>
      </c>
      <c r="C63" s="253"/>
      <c r="D63" s="253"/>
      <c r="E63" s="253"/>
      <c r="F63" s="253"/>
      <c r="G63" s="253"/>
      <c r="H63" s="253"/>
      <c r="I63" s="253"/>
      <c r="J63" s="253"/>
      <c r="K63" s="270" t="n">
        <f aca="false">SUM(K64:K67)</f>
        <v>0</v>
      </c>
    </row>
    <row r="64" customFormat="false" ht="13.5" hidden="false" customHeight="false" outlineLevel="0" collapsed="false">
      <c r="A64" s="255" t="s">
        <v>77</v>
      </c>
      <c r="B64" s="271" t="s">
        <v>550</v>
      </c>
      <c r="C64" s="271"/>
      <c r="D64" s="271"/>
      <c r="E64" s="271"/>
      <c r="F64" s="271"/>
      <c r="G64" s="271"/>
      <c r="H64" s="271"/>
      <c r="I64" s="271"/>
      <c r="J64" s="271"/>
      <c r="K64" s="272" t="n">
        <f aca="false">K39+K44+K54+K59</f>
        <v>0</v>
      </c>
    </row>
    <row r="65" customFormat="false" ht="13.5" hidden="false" customHeight="false" outlineLevel="0" collapsed="false">
      <c r="A65" s="255" t="s">
        <v>79</v>
      </c>
      <c r="B65" s="256" t="s">
        <v>551</v>
      </c>
      <c r="C65" s="256"/>
      <c r="D65" s="256"/>
      <c r="E65" s="256"/>
      <c r="F65" s="256"/>
      <c r="G65" s="256"/>
      <c r="H65" s="256"/>
      <c r="I65" s="256"/>
      <c r="J65" s="256"/>
      <c r="K65" s="272" t="n">
        <f aca="false">K40+K45+K50+K55+K60</f>
        <v>0</v>
      </c>
    </row>
    <row r="66" customFormat="false" ht="13.5" hidden="false" customHeight="false" outlineLevel="0" collapsed="false">
      <c r="A66" s="255" t="s">
        <v>81</v>
      </c>
      <c r="B66" s="256" t="s">
        <v>552</v>
      </c>
      <c r="C66" s="256"/>
      <c r="D66" s="256"/>
      <c r="E66" s="256"/>
      <c r="F66" s="256"/>
      <c r="G66" s="256"/>
      <c r="H66" s="256"/>
      <c r="I66" s="256"/>
      <c r="J66" s="256"/>
      <c r="K66" s="272" t="n">
        <f aca="false">K41+K46+K51+K56+K61</f>
        <v>0</v>
      </c>
    </row>
    <row r="67" customFormat="false" ht="13.5" hidden="false" customHeight="false" outlineLevel="0" collapsed="false">
      <c r="A67" s="255" t="s">
        <v>99</v>
      </c>
      <c r="B67" s="256" t="s">
        <v>553</v>
      </c>
      <c r="C67" s="256"/>
      <c r="D67" s="256"/>
      <c r="E67" s="256"/>
      <c r="F67" s="256"/>
      <c r="G67" s="256"/>
      <c r="H67" s="256"/>
      <c r="I67" s="256"/>
      <c r="J67" s="256"/>
      <c r="K67" s="272" t="n">
        <f aca="false">K42+K47+K52+K57+K62</f>
        <v>0</v>
      </c>
    </row>
    <row r="68" customFormat="false" ht="26.25" hidden="false" customHeight="true" outlineLevel="0" collapsed="false">
      <c r="A68" s="252" t="s">
        <v>554</v>
      </c>
      <c r="B68" s="258" t="s">
        <v>555</v>
      </c>
      <c r="C68" s="258"/>
      <c r="D68" s="258"/>
      <c r="E68" s="258"/>
      <c r="F68" s="258"/>
      <c r="G68" s="258"/>
      <c r="H68" s="258"/>
      <c r="I68" s="258"/>
      <c r="J68" s="258"/>
      <c r="K68" s="257" t="n">
        <f aca="false">'150.05ФА  контракт'!K68+'150.05 ФА внеконтрактная'!K68</f>
        <v>0</v>
      </c>
    </row>
    <row r="69" customFormat="false" ht="26.25" hidden="false" customHeight="true" outlineLevel="0" collapsed="false">
      <c r="A69" s="273" t="s">
        <v>556</v>
      </c>
      <c r="B69" s="274" t="s">
        <v>557</v>
      </c>
      <c r="C69" s="274"/>
      <c r="D69" s="274"/>
      <c r="E69" s="274"/>
      <c r="F69" s="274"/>
      <c r="G69" s="274"/>
      <c r="H69" s="274"/>
      <c r="I69" s="274"/>
      <c r="J69" s="274"/>
      <c r="K69" s="275" t="n">
        <f aca="false">K63+K68</f>
        <v>0</v>
      </c>
    </row>
    <row r="70" customFormat="false" ht="13.5" hidden="false" customHeight="false" outlineLevel="0" collapsed="false">
      <c r="A70" s="242"/>
      <c r="B70" s="276"/>
      <c r="C70" s="276"/>
      <c r="D70" s="276"/>
      <c r="E70" s="276"/>
      <c r="F70" s="276"/>
      <c r="G70" s="276"/>
      <c r="H70" s="276"/>
      <c r="I70" s="276"/>
      <c r="J70" s="276"/>
      <c r="K70" s="244"/>
    </row>
    <row r="71" customFormat="false" ht="13.5" hidden="false" customHeight="false" outlineLevel="0" collapsed="false">
      <c r="A71" s="244"/>
      <c r="B71" s="277"/>
      <c r="C71" s="277"/>
      <c r="D71" s="277"/>
      <c r="E71" s="277"/>
      <c r="F71" s="277"/>
      <c r="G71" s="277"/>
      <c r="H71" s="277"/>
      <c r="I71" s="277"/>
      <c r="J71" s="277"/>
      <c r="K71" s="244"/>
    </row>
    <row r="72" customFormat="false" ht="18" hidden="false" customHeight="true" outlineLevel="0" collapsed="false">
      <c r="A72" s="244" t="s">
        <v>558</v>
      </c>
      <c r="B72" s="244"/>
      <c r="C72" s="278"/>
      <c r="D72" s="278"/>
      <c r="E72" s="278"/>
      <c r="F72" s="278"/>
      <c r="G72" s="278"/>
      <c r="H72" s="278"/>
      <c r="I72" s="278"/>
      <c r="J72" s="277"/>
      <c r="K72" s="277"/>
    </row>
    <row r="73" customFormat="false" ht="13.5" hidden="false" customHeight="false" outlineLevel="0" collapsed="false">
      <c r="C73" s="9"/>
      <c r="D73" s="9"/>
      <c r="E73" s="9"/>
      <c r="F73" s="9"/>
      <c r="G73" s="9"/>
      <c r="H73" s="9"/>
      <c r="I73" s="9"/>
      <c r="K73" s="277"/>
    </row>
  </sheetData>
  <mergeCells count="64">
    <mergeCell ref="B3:H3"/>
    <mergeCell ref="B4:H4"/>
    <mergeCell ref="B5:H5"/>
    <mergeCell ref="C7:E7"/>
    <mergeCell ref="B10:H10"/>
    <mergeCell ref="B12:J12"/>
    <mergeCell ref="B13:J13"/>
    <mergeCell ref="B14:J14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H38"/>
    <mergeCell ref="B39:H39"/>
    <mergeCell ref="B40:H40"/>
    <mergeCell ref="B41:H41"/>
    <mergeCell ref="B42:H42"/>
    <mergeCell ref="B44:I44"/>
    <mergeCell ref="B45:I45"/>
    <mergeCell ref="B46:I46"/>
    <mergeCell ref="B47:I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A72:B72"/>
    <mergeCell ref="C72:I7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S20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L6" activeCellId="0" sqref="L6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2.44"/>
    <col collapsed="false" customWidth="true" hidden="false" outlineLevel="0" max="2" min="2" style="9" width="9"/>
    <col collapsed="false" customWidth="true" hidden="false" outlineLevel="0" max="3" min="3" style="9" width="5.11"/>
    <col collapsed="false" customWidth="true" hidden="false" outlineLevel="0" max="4" min="4" style="9" width="34"/>
    <col collapsed="false" customWidth="true" hidden="false" outlineLevel="0" max="5" min="5" style="9" width="3.11"/>
    <col collapsed="false" customWidth="true" hidden="false" outlineLevel="0" max="6" min="6" style="9" width="5.88"/>
    <col collapsed="false" customWidth="true" hidden="false" outlineLevel="0" max="7" min="7" style="9" width="38"/>
    <col collapsed="false" customWidth="true" hidden="false" outlineLevel="0" max="9" min="8" style="9" width="5.66"/>
    <col collapsed="false" customWidth="true" hidden="false" outlineLevel="0" max="10" min="10" style="9" width="42.88"/>
    <col collapsed="false" customWidth="true" hidden="false" outlineLevel="0" max="11" min="11" style="9" width="5.56"/>
    <col collapsed="false" customWidth="true" hidden="false" outlineLevel="0" max="12" min="12" style="9" width="6.88"/>
    <col collapsed="false" customWidth="true" hidden="false" outlineLevel="0" max="13" min="13" style="9" width="32.11"/>
    <col collapsed="false" customWidth="true" hidden="false" outlineLevel="0" max="14" min="14" style="9" width="2.88"/>
    <col collapsed="false" customWidth="true" hidden="false" outlineLevel="0" max="15" min="15" style="9" width="18"/>
    <col collapsed="false" customWidth="true" hidden="false" outlineLevel="0" max="16" min="16" style="9" width="2.67"/>
    <col collapsed="false" customWidth="true" hidden="false" outlineLevel="0" max="17" min="17" style="9" width="34.88"/>
    <col collapsed="false" customWidth="true" hidden="false" outlineLevel="0" max="18" min="18" style="9" width="3"/>
    <col collapsed="false" customWidth="true" hidden="false" outlineLevel="0" max="19" min="19" style="9" width="27.56"/>
    <col collapsed="false" customWidth="false" hidden="false" outlineLevel="0" max="16384" min="20" style="9" width="9.11"/>
  </cols>
  <sheetData>
    <row r="1" customFormat="false" ht="13.5" hidden="false" customHeight="false" outlineLevel="0" collapsed="false">
      <c r="B1" s="9" t="s">
        <v>559</v>
      </c>
      <c r="J1" s="167"/>
      <c r="Q1" s="167" t="s">
        <v>559</v>
      </c>
    </row>
    <row r="2" customFormat="false" ht="33.75" hidden="false" customHeight="true" outlineLevel="0" collapsed="false">
      <c r="A2" s="130" t="s">
        <v>560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</row>
    <row r="3" customFormat="false" ht="13.5" hidden="false" customHeight="false" outlineLevel="0" collapsed="false">
      <c r="A3" s="279" t="s">
        <v>495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279"/>
      <c r="M3" s="279"/>
      <c r="N3" s="279"/>
      <c r="O3" s="279"/>
      <c r="P3" s="279"/>
      <c r="Q3" s="279"/>
      <c r="R3" s="279"/>
      <c r="S3" s="279"/>
    </row>
    <row r="4" customFormat="false" ht="10.5" hidden="false" customHeight="true" outlineLevel="0" collapsed="false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</row>
    <row r="5" s="17" customFormat="true" ht="33" hidden="false" customHeight="true" outlineLevel="0" collapsed="false">
      <c r="A5" s="280" t="n">
        <v>1</v>
      </c>
      <c r="B5" s="280" t="s">
        <v>7</v>
      </c>
      <c r="C5" s="136" t="n">
        <f aca="false">'150.00'!C8:F8</f>
        <v>222222222222</v>
      </c>
      <c r="D5" s="136"/>
      <c r="E5" s="195"/>
      <c r="F5" s="195"/>
      <c r="H5" s="280" t="n">
        <v>2</v>
      </c>
      <c r="I5" s="280"/>
      <c r="J5" s="281" t="s">
        <v>561</v>
      </c>
      <c r="K5" s="198"/>
      <c r="L5" s="197" t="n">
        <f aca="false">'150.00'!K10</f>
        <v>2025</v>
      </c>
      <c r="M5" s="198"/>
    </row>
    <row r="6" customFormat="false" ht="10.5" hidden="false" customHeight="true" outlineLevel="0" collapsed="false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customFormat="false" ht="14.25" hidden="false" customHeight="false" outlineLevel="0" collapsed="false">
      <c r="A7" s="53" t="s">
        <v>562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</row>
    <row r="8" s="17" customFormat="true" ht="28.5" hidden="false" customHeight="true" outlineLevel="0" collapsed="false">
      <c r="A8" s="17" t="n">
        <v>1</v>
      </c>
      <c r="B8" s="196" t="s">
        <v>563</v>
      </c>
      <c r="C8" s="196"/>
      <c r="D8" s="196"/>
      <c r="E8" s="196"/>
      <c r="F8" s="282" t="s">
        <v>83</v>
      </c>
      <c r="G8" s="283" t="s">
        <v>564</v>
      </c>
      <c r="H8" s="284" t="s">
        <v>85</v>
      </c>
      <c r="I8" s="282" t="s">
        <v>85</v>
      </c>
      <c r="J8" s="278" t="s">
        <v>565</v>
      </c>
      <c r="K8" s="197"/>
      <c r="L8" s="198"/>
      <c r="M8" s="198"/>
    </row>
    <row r="9" s="17" customFormat="true" ht="43.5" hidden="false" customHeight="true" outlineLevel="0" collapsed="false">
      <c r="A9" s="280" t="n">
        <v>2</v>
      </c>
      <c r="B9" s="239" t="s">
        <v>566</v>
      </c>
      <c r="C9" s="239"/>
      <c r="D9" s="239"/>
      <c r="E9" s="239"/>
      <c r="F9" s="282" t="s">
        <v>83</v>
      </c>
      <c r="G9" s="283" t="s">
        <v>567</v>
      </c>
      <c r="H9" s="284" t="s">
        <v>85</v>
      </c>
      <c r="I9" s="282" t="s">
        <v>85</v>
      </c>
      <c r="J9" s="278" t="s">
        <v>568</v>
      </c>
      <c r="K9" s="197"/>
      <c r="L9" s="198"/>
      <c r="M9" s="198"/>
    </row>
    <row r="10" s="17" customFormat="true" ht="15" hidden="false" customHeight="true" outlineLevel="0" collapsed="false">
      <c r="A10" s="17" t="n">
        <v>3</v>
      </c>
      <c r="B10" s="285" t="s">
        <v>569</v>
      </c>
      <c r="C10" s="285"/>
      <c r="D10" s="285"/>
      <c r="E10" s="285"/>
      <c r="F10" s="285"/>
      <c r="G10" s="23"/>
      <c r="J10" s="198"/>
      <c r="K10" s="198"/>
      <c r="L10" s="198"/>
      <c r="M10" s="198"/>
    </row>
    <row r="11" s="17" customFormat="true" ht="7.5" hidden="false" customHeight="true" outlineLevel="0" collapsed="false">
      <c r="B11" s="29"/>
      <c r="C11" s="29"/>
      <c r="D11" s="29"/>
      <c r="E11" s="29"/>
      <c r="F11" s="29"/>
      <c r="J11" s="198"/>
      <c r="K11" s="198"/>
      <c r="L11" s="198"/>
      <c r="M11" s="198"/>
    </row>
    <row r="12" s="17" customFormat="true" ht="15" hidden="false" customHeight="true" outlineLevel="0" collapsed="false">
      <c r="A12" s="17" t="n">
        <v>4</v>
      </c>
      <c r="B12" s="29" t="s">
        <v>439</v>
      </c>
      <c r="C12" s="29"/>
      <c r="D12" s="29"/>
      <c r="E12" s="195"/>
      <c r="F12" s="195" t="s">
        <v>570</v>
      </c>
      <c r="G12" s="23"/>
      <c r="I12" s="17" t="s">
        <v>571</v>
      </c>
      <c r="J12" s="197"/>
      <c r="K12" s="198"/>
      <c r="L12" s="198"/>
      <c r="M12" s="198"/>
    </row>
    <row r="13" s="17" customFormat="true" ht="30" hidden="false" customHeight="true" outlineLevel="0" collapsed="false">
      <c r="A13" s="280" t="n">
        <v>5</v>
      </c>
      <c r="B13" s="196" t="s">
        <v>572</v>
      </c>
      <c r="C13" s="196"/>
      <c r="D13" s="196"/>
      <c r="E13" s="196"/>
      <c r="F13" s="196"/>
      <c r="G13" s="286" t="s">
        <v>573</v>
      </c>
      <c r="H13" s="197"/>
      <c r="I13" s="197"/>
      <c r="J13" s="286" t="s">
        <v>574</v>
      </c>
      <c r="K13" s="197"/>
      <c r="L13" s="197"/>
      <c r="M13" s="198"/>
    </row>
    <row r="14" s="17" customFormat="true" ht="9.75" hidden="false" customHeight="true" outlineLevel="0" collapsed="false">
      <c r="J14" s="198"/>
      <c r="K14" s="198"/>
      <c r="L14" s="198"/>
      <c r="M14" s="198"/>
    </row>
    <row r="15" customFormat="false" ht="14.25" hidden="false" customHeight="false" outlineLevel="0" collapsed="false">
      <c r="A15" s="287" t="s">
        <v>496</v>
      </c>
      <c r="B15" s="287"/>
      <c r="C15" s="287"/>
      <c r="D15" s="287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</row>
    <row r="16" customFormat="false" ht="30.75" hidden="false" customHeight="true" outlineLevel="0" collapsed="false">
      <c r="A16" s="201" t="s">
        <v>83</v>
      </c>
      <c r="B16" s="202" t="s">
        <v>441</v>
      </c>
      <c r="C16" s="288" t="s">
        <v>85</v>
      </c>
      <c r="D16" s="289" t="s">
        <v>575</v>
      </c>
      <c r="E16" s="289"/>
      <c r="F16" s="288" t="s">
        <v>443</v>
      </c>
      <c r="G16" s="290" t="s">
        <v>576</v>
      </c>
      <c r="H16" s="288" t="s">
        <v>89</v>
      </c>
      <c r="I16" s="291"/>
      <c r="J16" s="292" t="s">
        <v>577</v>
      </c>
      <c r="K16" s="288" t="s">
        <v>91</v>
      </c>
      <c r="L16" s="293" t="s">
        <v>578</v>
      </c>
      <c r="M16" s="293"/>
      <c r="N16" s="201" t="s">
        <v>93</v>
      </c>
      <c r="O16" s="236" t="s">
        <v>579</v>
      </c>
      <c r="P16" s="288" t="s">
        <v>95</v>
      </c>
      <c r="Q16" s="293" t="s">
        <v>580</v>
      </c>
      <c r="R16" s="288" t="s">
        <v>97</v>
      </c>
      <c r="S16" s="293" t="s">
        <v>581</v>
      </c>
    </row>
    <row r="17" customFormat="false" ht="13.5" hidden="false" customHeight="false" outlineLevel="0" collapsed="false">
      <c r="A17" s="217" t="n">
        <v>1</v>
      </c>
      <c r="B17" s="217"/>
      <c r="C17" s="45" t="s">
        <v>582</v>
      </c>
      <c r="D17" s="45"/>
      <c r="E17" s="45"/>
      <c r="F17" s="294"/>
      <c r="G17" s="294"/>
      <c r="H17" s="294"/>
      <c r="I17" s="294"/>
      <c r="J17" s="294"/>
      <c r="K17" s="294"/>
      <c r="L17" s="294"/>
      <c r="M17" s="294"/>
      <c r="N17" s="295"/>
      <c r="O17" s="295"/>
      <c r="P17" s="294"/>
      <c r="Q17" s="294"/>
      <c r="R17" s="294"/>
      <c r="S17" s="294"/>
    </row>
    <row r="18" customFormat="false" ht="13.5" hidden="false" customHeight="false" outlineLevel="0" collapsed="false">
      <c r="A18" s="44" t="n">
        <v>2</v>
      </c>
      <c r="B18" s="44"/>
      <c r="C18" s="45" t="s">
        <v>583</v>
      </c>
      <c r="D18" s="45"/>
      <c r="E18" s="45"/>
      <c r="F18" s="294"/>
      <c r="G18" s="294"/>
      <c r="H18" s="294"/>
      <c r="I18" s="294"/>
      <c r="J18" s="294"/>
      <c r="K18" s="294"/>
      <c r="L18" s="294"/>
      <c r="M18" s="294"/>
      <c r="N18" s="295"/>
      <c r="O18" s="295"/>
      <c r="P18" s="294"/>
      <c r="Q18" s="294"/>
      <c r="R18" s="294"/>
      <c r="S18" s="294"/>
    </row>
    <row r="19" customFormat="false" ht="33" hidden="false" customHeight="true" outlineLevel="0" collapsed="false">
      <c r="A19" s="44" t="n">
        <v>3</v>
      </c>
      <c r="B19" s="44"/>
      <c r="C19" s="46" t="s">
        <v>584</v>
      </c>
      <c r="D19" s="46"/>
      <c r="E19" s="46"/>
      <c r="F19" s="294"/>
      <c r="G19" s="294"/>
      <c r="H19" s="294"/>
      <c r="I19" s="294"/>
      <c r="J19" s="294"/>
      <c r="K19" s="294"/>
      <c r="L19" s="294"/>
      <c r="M19" s="294"/>
      <c r="N19" s="295"/>
      <c r="O19" s="295"/>
      <c r="P19" s="294"/>
      <c r="Q19" s="294"/>
      <c r="R19" s="294"/>
      <c r="S19" s="294"/>
    </row>
    <row r="20" customFormat="false" ht="13.5" hidden="false" customHeight="false" outlineLevel="0" collapsed="false">
      <c r="A20" s="44" t="n">
        <v>4</v>
      </c>
      <c r="B20" s="44"/>
      <c r="C20" s="45" t="s">
        <v>585</v>
      </c>
      <c r="D20" s="45"/>
      <c r="E20" s="45"/>
      <c r="F20" s="296"/>
      <c r="G20" s="296"/>
      <c r="H20" s="296"/>
      <c r="I20" s="296"/>
      <c r="J20" s="296"/>
      <c r="K20" s="296"/>
      <c r="L20" s="296"/>
      <c r="M20" s="296"/>
      <c r="N20" s="296"/>
      <c r="O20" s="296"/>
      <c r="P20" s="297"/>
      <c r="Q20" s="24"/>
    </row>
  </sheetData>
  <mergeCells count="40">
    <mergeCell ref="A2:Q2"/>
    <mergeCell ref="A3:S3"/>
    <mergeCell ref="C5:D5"/>
    <mergeCell ref="A7:S7"/>
    <mergeCell ref="B8:E8"/>
    <mergeCell ref="B9:E9"/>
    <mergeCell ref="B10:F10"/>
    <mergeCell ref="B12:D12"/>
    <mergeCell ref="B13:F13"/>
    <mergeCell ref="A15:S15"/>
    <mergeCell ref="D16:E16"/>
    <mergeCell ref="L16:M16"/>
    <mergeCell ref="A17:B17"/>
    <mergeCell ref="C17:E17"/>
    <mergeCell ref="F17:G17"/>
    <mergeCell ref="H17:J17"/>
    <mergeCell ref="K17:M17"/>
    <mergeCell ref="N17:O19"/>
    <mergeCell ref="P17:Q17"/>
    <mergeCell ref="R17:S17"/>
    <mergeCell ref="A18:B18"/>
    <mergeCell ref="C18:E18"/>
    <mergeCell ref="F18:G18"/>
    <mergeCell ref="H18:J18"/>
    <mergeCell ref="K18:M18"/>
    <mergeCell ref="P18:Q18"/>
    <mergeCell ref="R18:S18"/>
    <mergeCell ref="A19:B19"/>
    <mergeCell ref="C19:E19"/>
    <mergeCell ref="F19:G19"/>
    <mergeCell ref="H19:J19"/>
    <mergeCell ref="K19:M19"/>
    <mergeCell ref="P19:Q19"/>
    <mergeCell ref="R19:S19"/>
    <mergeCell ref="A20:B20"/>
    <mergeCell ref="C20:E20"/>
    <mergeCell ref="F20:G20"/>
    <mergeCell ref="H20:J20"/>
    <mergeCell ref="K20:M20"/>
    <mergeCell ref="N20:O2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O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13" activeCellId="0" sqref="O13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4.88"/>
    <col collapsed="false" customWidth="true" hidden="false" outlineLevel="0" max="2" min="2" style="9" width="12.44"/>
    <col collapsed="false" customWidth="true" hidden="false" outlineLevel="0" max="3" min="3" style="9" width="9.88"/>
    <col collapsed="false" customWidth="false" hidden="false" outlineLevel="0" max="4" min="4" style="9" width="9.11"/>
    <col collapsed="false" customWidth="true" hidden="false" outlineLevel="0" max="5" min="5" style="9" width="5.88"/>
    <col collapsed="false" customWidth="true" hidden="false" outlineLevel="0" max="6" min="6" style="9" width="6.56"/>
    <col collapsed="false" customWidth="true" hidden="false" outlineLevel="0" max="7" min="7" style="9" width="4.56"/>
    <col collapsed="false" customWidth="true" hidden="false" outlineLevel="0" max="9" min="8" style="9" width="10.33"/>
    <col collapsed="false" customWidth="true" hidden="false" outlineLevel="0" max="10" min="10" style="9" width="8.44"/>
    <col collapsed="false" customWidth="true" hidden="false" outlineLevel="0" max="11" min="11" style="9" width="8"/>
    <col collapsed="false" customWidth="true" hidden="false" outlineLevel="0" max="12" min="12" style="9" width="6"/>
    <col collapsed="false" customWidth="false" hidden="false" outlineLevel="0" max="14" min="13" style="9" width="9.11"/>
    <col collapsed="false" customWidth="true" hidden="false" outlineLevel="0" max="15" min="15" style="9" width="18.11"/>
    <col collapsed="false" customWidth="false" hidden="false" outlineLevel="0" max="16384" min="16" style="9" width="9.11"/>
  </cols>
  <sheetData>
    <row r="2" customFormat="false" ht="13.5" hidden="false" customHeight="false" outlineLevel="0" collapsed="false">
      <c r="M2" s="10" t="s">
        <v>586</v>
      </c>
      <c r="N2" s="10"/>
      <c r="O2" s="10"/>
    </row>
    <row r="4" customFormat="false" ht="45.75" hidden="false" customHeight="true" outlineLevel="0" collapsed="false">
      <c r="A4" s="130" t="s">
        <v>587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</row>
    <row r="5" customFormat="false" ht="13.5" hidden="false" customHeight="false" outlineLevel="0" collapsed="false">
      <c r="A5" s="63"/>
      <c r="B5" s="298" t="s">
        <v>6</v>
      </c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</row>
    <row r="6" customFormat="false" ht="14.25" hidden="false" customHeight="false" outlineLevel="0" collapsed="false">
      <c r="A6" s="16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8"/>
    </row>
    <row r="7" customFormat="false" ht="14.25" hidden="false" customHeight="false" outlineLevel="0" collapsed="false">
      <c r="A7" s="16" t="n">
        <v>1</v>
      </c>
      <c r="B7" s="17" t="s">
        <v>7</v>
      </c>
      <c r="C7" s="136" t="n">
        <f aca="false">'150.00'!C8:F8</f>
        <v>222222222222</v>
      </c>
      <c r="D7" s="136"/>
      <c r="E7" s="136"/>
      <c r="F7" s="136"/>
      <c r="G7" s="17"/>
      <c r="M7" s="17"/>
      <c r="N7" s="17"/>
      <c r="O7" s="18"/>
    </row>
    <row r="8" customFormat="false" ht="14.25" hidden="false" customHeight="false" outlineLevel="0" collapsed="false">
      <c r="A8" s="16" t="n">
        <v>2</v>
      </c>
      <c r="B8" s="17" t="s">
        <v>8</v>
      </c>
      <c r="C8" s="17"/>
      <c r="D8" s="17"/>
      <c r="E8" s="17"/>
      <c r="F8" s="17"/>
      <c r="G8" s="17"/>
      <c r="H8" s="17"/>
      <c r="I8" s="17"/>
      <c r="J8" s="17"/>
      <c r="K8" s="23" t="n">
        <f aca="false">'150.00'!K10</f>
        <v>2025</v>
      </c>
      <c r="L8" s="17"/>
      <c r="M8" s="17"/>
      <c r="N8" s="17"/>
      <c r="O8" s="18"/>
    </row>
    <row r="9" customFormat="false" ht="14.25" hidden="false" customHeight="false" outlineLevel="0" collapsed="false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/>
    </row>
    <row r="10" customFormat="false" ht="14.25" hidden="false" customHeight="false" outlineLevel="0" collapsed="false">
      <c r="A10" s="199" t="s">
        <v>588</v>
      </c>
      <c r="B10" s="199"/>
      <c r="C10" s="199"/>
      <c r="D10" s="199"/>
      <c r="E10" s="199"/>
      <c r="F10" s="199"/>
      <c r="G10" s="199"/>
      <c r="H10" s="199"/>
      <c r="I10" s="199"/>
      <c r="J10" s="199"/>
      <c r="K10" s="199"/>
      <c r="L10" s="199"/>
      <c r="M10" s="199"/>
      <c r="N10" s="199"/>
      <c r="O10" s="199"/>
    </row>
    <row r="11" customFormat="false" ht="18.75" hidden="false" customHeight="true" outlineLevel="0" collapsed="false">
      <c r="A11" s="139" t="s">
        <v>33</v>
      </c>
      <c r="B11" s="139"/>
      <c r="C11" s="299" t="s">
        <v>34</v>
      </c>
      <c r="D11" s="299"/>
      <c r="E11" s="299"/>
      <c r="F11" s="299"/>
      <c r="G11" s="299"/>
      <c r="H11" s="299"/>
      <c r="I11" s="299"/>
      <c r="J11" s="299"/>
      <c r="K11" s="299"/>
      <c r="L11" s="300" t="s">
        <v>35</v>
      </c>
      <c r="M11" s="300"/>
      <c r="N11" s="300"/>
      <c r="O11" s="300"/>
    </row>
    <row r="12" customFormat="false" ht="26.25" hidden="false" customHeight="true" outlineLevel="0" collapsed="false">
      <c r="A12" s="57" t="s">
        <v>589</v>
      </c>
      <c r="B12" s="57"/>
      <c r="C12" s="45" t="s">
        <v>590</v>
      </c>
      <c r="D12" s="45"/>
      <c r="E12" s="45"/>
      <c r="F12" s="45"/>
      <c r="G12" s="45"/>
      <c r="H12" s="45"/>
      <c r="I12" s="45"/>
      <c r="J12" s="45"/>
      <c r="K12" s="45"/>
      <c r="L12" s="294"/>
      <c r="M12" s="294"/>
      <c r="N12" s="294"/>
      <c r="O12" s="294"/>
    </row>
    <row r="13" customFormat="false" ht="26.25" hidden="false" customHeight="true" outlineLevel="0" collapsed="false">
      <c r="A13" s="44" t="s">
        <v>591</v>
      </c>
      <c r="B13" s="44"/>
      <c r="C13" s="45" t="s">
        <v>592</v>
      </c>
      <c r="D13" s="45"/>
      <c r="E13" s="45"/>
      <c r="F13" s="45"/>
      <c r="G13" s="45"/>
      <c r="H13" s="45"/>
      <c r="I13" s="45"/>
      <c r="J13" s="45"/>
      <c r="K13" s="45"/>
      <c r="L13" s="45"/>
      <c r="M13" s="45"/>
      <c r="N13" s="45"/>
      <c r="O13" s="301"/>
    </row>
    <row r="14" customFormat="false" ht="26.25" hidden="false" customHeight="true" outlineLevel="0" collapsed="false">
      <c r="A14" s="44" t="s">
        <v>593</v>
      </c>
      <c r="B14" s="44"/>
      <c r="C14" s="46" t="s">
        <v>594</v>
      </c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301"/>
    </row>
    <row r="15" customFormat="false" ht="26.25" hidden="false" customHeight="true" outlineLevel="0" collapsed="false">
      <c r="A15" s="48" t="s">
        <v>595</v>
      </c>
      <c r="B15" s="48"/>
      <c r="C15" s="46" t="s">
        <v>596</v>
      </c>
      <c r="D15" s="46"/>
      <c r="E15" s="46"/>
      <c r="F15" s="46"/>
      <c r="G15" s="46"/>
      <c r="H15" s="46"/>
      <c r="I15" s="46"/>
      <c r="J15" s="46"/>
      <c r="K15" s="46"/>
      <c r="L15" s="302" t="n">
        <f aca="false">L12*O14/100</f>
        <v>0</v>
      </c>
      <c r="M15" s="302"/>
      <c r="N15" s="302"/>
      <c r="O15" s="302"/>
    </row>
    <row r="16" customFormat="false" ht="26.25" hidden="false" customHeight="true" outlineLevel="0" collapsed="false">
      <c r="A16" s="48" t="s">
        <v>597</v>
      </c>
      <c r="B16" s="48"/>
      <c r="C16" s="46" t="s">
        <v>598</v>
      </c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301"/>
    </row>
    <row r="17" customFormat="false" ht="26.25" hidden="false" customHeight="true" outlineLevel="0" collapsed="false">
      <c r="A17" s="48" t="s">
        <v>599</v>
      </c>
      <c r="B17" s="48"/>
      <c r="C17" s="46" t="s">
        <v>600</v>
      </c>
      <c r="D17" s="46"/>
      <c r="E17" s="46"/>
      <c r="F17" s="46"/>
      <c r="G17" s="46"/>
      <c r="H17" s="46"/>
      <c r="I17" s="46"/>
      <c r="J17" s="46"/>
      <c r="K17" s="46"/>
      <c r="L17" s="302" t="n">
        <f aca="false">L15*O16/12</f>
        <v>0</v>
      </c>
      <c r="M17" s="302"/>
      <c r="N17" s="302"/>
      <c r="O17" s="302"/>
    </row>
    <row r="18" customFormat="false" ht="26.25" hidden="false" customHeight="true" outlineLevel="0" collapsed="false">
      <c r="A18" s="48" t="s">
        <v>601</v>
      </c>
      <c r="B18" s="48"/>
      <c r="C18" s="45" t="s">
        <v>602</v>
      </c>
      <c r="D18" s="45"/>
      <c r="E18" s="45"/>
      <c r="F18" s="45"/>
      <c r="G18" s="45"/>
      <c r="H18" s="45"/>
      <c r="I18" s="45"/>
      <c r="J18" s="45"/>
      <c r="K18" s="45"/>
      <c r="L18" s="302" t="n">
        <f aca="false">'150.01'!O113</f>
        <v>0</v>
      </c>
      <c r="M18" s="302"/>
      <c r="N18" s="302"/>
      <c r="O18" s="302"/>
    </row>
    <row r="19" customFormat="false" ht="26.25" hidden="false" customHeight="true" outlineLevel="0" collapsed="false">
      <c r="A19" s="48" t="s">
        <v>603</v>
      </c>
      <c r="B19" s="48"/>
      <c r="C19" s="46" t="s">
        <v>604</v>
      </c>
      <c r="D19" s="46"/>
      <c r="E19" s="46"/>
      <c r="F19" s="46"/>
      <c r="G19" s="46"/>
      <c r="H19" s="46"/>
      <c r="I19" s="46"/>
      <c r="J19" s="46"/>
      <c r="K19" s="46"/>
      <c r="L19" s="302" t="n">
        <f aca="false">L18-L15</f>
        <v>0</v>
      </c>
      <c r="M19" s="302"/>
      <c r="N19" s="302"/>
      <c r="O19" s="302"/>
    </row>
    <row r="20" customFormat="false" ht="26.25" hidden="false" customHeight="true" outlineLevel="0" collapsed="false">
      <c r="A20" s="48" t="s">
        <v>605</v>
      </c>
      <c r="B20" s="48"/>
      <c r="C20" s="46" t="s">
        <v>606</v>
      </c>
      <c r="D20" s="46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301"/>
    </row>
    <row r="21" customFormat="false" ht="26.25" hidden="false" customHeight="true" outlineLevel="0" collapsed="false">
      <c r="A21" s="48" t="s">
        <v>607</v>
      </c>
      <c r="B21" s="48"/>
      <c r="C21" s="46" t="s">
        <v>608</v>
      </c>
      <c r="D21" s="46"/>
      <c r="E21" s="46"/>
      <c r="F21" s="46"/>
      <c r="G21" s="46"/>
      <c r="H21" s="46"/>
      <c r="I21" s="46"/>
      <c r="J21" s="46"/>
      <c r="K21" s="46"/>
      <c r="L21" s="302" t="n">
        <f aca="false">L19*O20</f>
        <v>0</v>
      </c>
      <c r="M21" s="302"/>
      <c r="N21" s="302"/>
      <c r="O21" s="302"/>
    </row>
    <row r="22" customFormat="false" ht="26.25" hidden="false" customHeight="true" outlineLevel="0" collapsed="false"/>
  </sheetData>
  <mergeCells count="34">
    <mergeCell ref="M2:O2"/>
    <mergeCell ref="A4:O4"/>
    <mergeCell ref="B5:O5"/>
    <mergeCell ref="C7:F7"/>
    <mergeCell ref="A10:O10"/>
    <mergeCell ref="A11:B11"/>
    <mergeCell ref="C11:K11"/>
    <mergeCell ref="L11:O11"/>
    <mergeCell ref="A12:B12"/>
    <mergeCell ref="C12:K12"/>
    <mergeCell ref="L12:O12"/>
    <mergeCell ref="A13:B13"/>
    <mergeCell ref="C13:N13"/>
    <mergeCell ref="A14:B14"/>
    <mergeCell ref="C14:N14"/>
    <mergeCell ref="A15:B15"/>
    <mergeCell ref="C15:K15"/>
    <mergeCell ref="L15:O15"/>
    <mergeCell ref="A16:B16"/>
    <mergeCell ref="C16:N16"/>
    <mergeCell ref="A17:B17"/>
    <mergeCell ref="C17:K17"/>
    <mergeCell ref="L17:O17"/>
    <mergeCell ref="A18:B18"/>
    <mergeCell ref="C18:K18"/>
    <mergeCell ref="L18:O18"/>
    <mergeCell ref="A19:B19"/>
    <mergeCell ref="C19:K19"/>
    <mergeCell ref="L19:O19"/>
    <mergeCell ref="A20:B20"/>
    <mergeCell ref="C20:N20"/>
    <mergeCell ref="A21:B21"/>
    <mergeCell ref="C21:K21"/>
    <mergeCell ref="L21:O2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Y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8" activeCellId="0" sqref="A18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2.44"/>
    <col collapsed="false" customWidth="true" hidden="false" outlineLevel="0" max="2" min="2" style="9" width="9"/>
    <col collapsed="false" customWidth="true" hidden="false" outlineLevel="0" max="3" min="3" style="9" width="10.11"/>
    <col collapsed="false" customWidth="true" hidden="false" outlineLevel="0" max="4" min="4" style="9" width="11.11"/>
    <col collapsed="false" customWidth="true" hidden="false" outlineLevel="0" max="5" min="5" style="9" width="3.11"/>
    <col collapsed="false" customWidth="true" hidden="false" outlineLevel="0" max="6" min="6" style="9" width="3.34"/>
    <col collapsed="false" customWidth="true" hidden="false" outlineLevel="0" max="7" min="7" style="9" width="17.11"/>
    <col collapsed="false" customWidth="true" hidden="false" outlineLevel="0" max="8" min="8" style="9" width="2.88"/>
    <col collapsed="false" customWidth="true" hidden="false" outlineLevel="0" max="9" min="9" style="9" width="18"/>
    <col collapsed="false" customWidth="true" hidden="false" outlineLevel="0" max="10" min="10" style="9" width="2.88"/>
    <col collapsed="false" customWidth="true" hidden="false" outlineLevel="0" max="11" min="11" style="9" width="35.33"/>
    <col collapsed="false" customWidth="true" hidden="false" outlineLevel="0" max="12" min="12" style="9" width="2.88"/>
    <col collapsed="false" customWidth="true" hidden="false" outlineLevel="0" max="13" min="13" style="9" width="31.67"/>
    <col collapsed="false" customWidth="true" hidden="false" outlineLevel="0" max="14" min="14" style="9" width="2.67"/>
    <col collapsed="false" customWidth="true" hidden="false" outlineLevel="0" max="15" min="15" style="9" width="13.67"/>
    <col collapsed="false" customWidth="true" hidden="false" outlineLevel="0" max="16" min="16" style="9" width="2.67"/>
    <col collapsed="false" customWidth="true" hidden="false" outlineLevel="0" max="17" min="17" style="9" width="44.56"/>
    <col collapsed="false" customWidth="true" hidden="false" outlineLevel="0" max="18" min="18" style="9" width="2.67"/>
    <col collapsed="false" customWidth="true" hidden="false" outlineLevel="0" max="19" min="19" style="9" width="37.67"/>
    <col collapsed="false" customWidth="true" hidden="false" outlineLevel="0" max="20" min="20" style="9" width="2.67"/>
    <col collapsed="false" customWidth="true" hidden="false" outlineLevel="0" max="21" min="21" style="9" width="26.33"/>
    <col collapsed="false" customWidth="true" hidden="false" outlineLevel="0" max="22" min="22" style="9" width="2.67"/>
    <col collapsed="false" customWidth="true" hidden="false" outlineLevel="0" max="23" min="23" style="9" width="31.67"/>
    <col collapsed="false" customWidth="true" hidden="false" outlineLevel="0" max="24" min="24" style="9" width="2.67"/>
    <col collapsed="false" customWidth="true" hidden="false" outlineLevel="0" max="25" min="25" style="9" width="25"/>
    <col collapsed="false" customWidth="false" hidden="false" outlineLevel="0" max="16384" min="26" style="9" width="9.11"/>
  </cols>
  <sheetData>
    <row r="1" customFormat="false" ht="13.5" hidden="false" customHeight="false" outlineLevel="0" collapsed="false">
      <c r="B1" s="9" t="s">
        <v>609</v>
      </c>
      <c r="I1" s="167"/>
      <c r="O1" s="167" t="s">
        <v>609</v>
      </c>
      <c r="Q1" s="167"/>
      <c r="S1" s="167"/>
      <c r="U1" s="167"/>
      <c r="W1" s="167"/>
      <c r="Y1" s="167"/>
    </row>
    <row r="2" customFormat="false" ht="32.25" hidden="false" customHeight="true" outlineLevel="0" collapsed="false">
      <c r="A2" s="130" t="s">
        <v>610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</row>
    <row r="3" customFormat="false" ht="14.25" hidden="false" customHeight="false" outlineLevel="0" collapsed="false">
      <c r="A3" s="192" t="s">
        <v>495</v>
      </c>
      <c r="B3" s="192"/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2"/>
      <c r="O3" s="192"/>
    </row>
    <row r="4" customFormat="false" ht="14.25" hidden="false" customHeight="false" outlineLevel="0" collapsed="false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</row>
    <row r="5" customFormat="false" ht="14.25" hidden="false" customHeight="false" outlineLevel="0" collapsed="false">
      <c r="A5" s="16" t="n">
        <v>1</v>
      </c>
      <c r="B5" s="17" t="s">
        <v>7</v>
      </c>
      <c r="C5" s="136" t="n">
        <f aca="false">'150.00'!C8:F8</f>
        <v>222222222222</v>
      </c>
      <c r="D5" s="136"/>
      <c r="E5" s="195"/>
      <c r="F5" s="195"/>
      <c r="G5" s="17"/>
      <c r="H5" s="17" t="n">
        <v>2</v>
      </c>
      <c r="I5" s="198" t="s">
        <v>439</v>
      </c>
      <c r="J5" s="198"/>
      <c r="K5" s="197" t="n">
        <f aca="false">'150.00'!K10</f>
        <v>2025</v>
      </c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</row>
    <row r="6" customFormat="false" ht="14.25" hidden="false" customHeight="false" outlineLevel="0" collapsed="false">
      <c r="A6" s="199" t="s">
        <v>496</v>
      </c>
      <c r="B6" s="199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</row>
    <row r="7" customFormat="false" ht="56.25" hidden="false" customHeight="true" outlineLevel="0" collapsed="false">
      <c r="A7" s="201" t="s">
        <v>83</v>
      </c>
      <c r="B7" s="202" t="s">
        <v>441</v>
      </c>
      <c r="C7" s="201" t="s">
        <v>85</v>
      </c>
      <c r="D7" s="303" t="s">
        <v>611</v>
      </c>
      <c r="E7" s="303"/>
      <c r="F7" s="201" t="s">
        <v>443</v>
      </c>
      <c r="G7" s="236" t="s">
        <v>612</v>
      </c>
      <c r="H7" s="201" t="s">
        <v>89</v>
      </c>
      <c r="I7" s="236" t="s">
        <v>613</v>
      </c>
      <c r="J7" s="201" t="s">
        <v>91</v>
      </c>
      <c r="K7" s="236" t="s">
        <v>614</v>
      </c>
      <c r="L7" s="201" t="s">
        <v>93</v>
      </c>
      <c r="M7" s="236" t="s">
        <v>615</v>
      </c>
      <c r="N7" s="201" t="s">
        <v>95</v>
      </c>
      <c r="O7" s="207" t="s">
        <v>616</v>
      </c>
      <c r="P7" s="201" t="s">
        <v>617</v>
      </c>
      <c r="Q7" s="207" t="s">
        <v>618</v>
      </c>
      <c r="R7" s="201" t="s">
        <v>77</v>
      </c>
      <c r="S7" s="207" t="s">
        <v>619</v>
      </c>
      <c r="T7" s="201" t="s">
        <v>451</v>
      </c>
      <c r="U7" s="207" t="s">
        <v>620</v>
      </c>
      <c r="V7" s="201" t="s">
        <v>453</v>
      </c>
      <c r="W7" s="207" t="s">
        <v>621</v>
      </c>
      <c r="X7" s="201" t="s">
        <v>455</v>
      </c>
      <c r="Y7" s="207" t="s">
        <v>622</v>
      </c>
    </row>
    <row r="8" customFormat="false" ht="29.25" hidden="false" customHeight="true" outlineLevel="0" collapsed="false">
      <c r="A8" s="209" t="s">
        <v>490</v>
      </c>
      <c r="B8" s="209"/>
      <c r="C8" s="237" t="s">
        <v>491</v>
      </c>
      <c r="D8" s="237"/>
      <c r="E8" s="237"/>
      <c r="F8" s="237"/>
      <c r="G8" s="237"/>
      <c r="H8" s="211"/>
      <c r="I8" s="214"/>
      <c r="J8" s="211"/>
      <c r="K8" s="212" t="n">
        <f aca="false">SUM(K9:K17)</f>
        <v>0</v>
      </c>
      <c r="L8" s="213"/>
      <c r="M8" s="212" t="n">
        <f aca="false">SUM(M9:M17)</f>
        <v>0</v>
      </c>
      <c r="N8" s="211"/>
      <c r="O8" s="214"/>
      <c r="P8" s="211"/>
      <c r="Q8" s="212" t="n">
        <f aca="false">SUM(Q9:Q17)</f>
        <v>0</v>
      </c>
      <c r="R8" s="211"/>
      <c r="S8" s="212" t="n">
        <f aca="false">SUM(S9:S17)</f>
        <v>0</v>
      </c>
      <c r="T8" s="211"/>
      <c r="U8" s="212" t="n">
        <f aca="false">SUM(U9:U17)</f>
        <v>0</v>
      </c>
      <c r="V8" s="211"/>
      <c r="W8" s="212" t="n">
        <f aca="false">SUM(W9:W17)</f>
        <v>0</v>
      </c>
      <c r="X8" s="211"/>
      <c r="Y8" s="212" t="n">
        <f aca="false">SUM(Y9:Y17)</f>
        <v>0</v>
      </c>
    </row>
    <row r="9" customFormat="false" ht="13.5" hidden="false" customHeight="false" outlineLevel="0" collapsed="false">
      <c r="A9" s="217"/>
      <c r="B9" s="217"/>
      <c r="C9" s="304"/>
      <c r="D9" s="304"/>
      <c r="E9" s="304"/>
      <c r="F9" s="221"/>
      <c r="G9" s="231"/>
      <c r="H9" s="221"/>
      <c r="I9" s="231"/>
      <c r="J9" s="221"/>
      <c r="K9" s="225"/>
      <c r="L9" s="221"/>
      <c r="M9" s="225"/>
      <c r="N9" s="221"/>
      <c r="O9" s="231"/>
      <c r="P9" s="221"/>
      <c r="Q9" s="225"/>
      <c r="R9" s="221"/>
      <c r="S9" s="225"/>
      <c r="T9" s="221"/>
      <c r="U9" s="225"/>
      <c r="V9" s="221"/>
      <c r="W9" s="225"/>
      <c r="X9" s="221"/>
      <c r="Y9" s="225"/>
    </row>
    <row r="10" customFormat="false" ht="13.5" hidden="false" customHeight="false" outlineLevel="0" collapsed="false">
      <c r="A10" s="44"/>
      <c r="B10" s="44"/>
      <c r="C10" s="296"/>
      <c r="D10" s="296"/>
      <c r="E10" s="296"/>
      <c r="F10" s="229"/>
      <c r="G10" s="230"/>
      <c r="H10" s="229"/>
      <c r="I10" s="230"/>
      <c r="J10" s="229"/>
      <c r="K10" s="224"/>
      <c r="L10" s="229"/>
      <c r="M10" s="224"/>
      <c r="N10" s="229"/>
      <c r="O10" s="230"/>
      <c r="P10" s="229"/>
      <c r="Q10" s="224"/>
      <c r="R10" s="229"/>
      <c r="S10" s="224"/>
      <c r="T10" s="229"/>
      <c r="U10" s="224"/>
      <c r="V10" s="229"/>
      <c r="W10" s="224"/>
      <c r="X10" s="229"/>
      <c r="Y10" s="224"/>
    </row>
    <row r="11" customFormat="false" ht="15" hidden="false" customHeight="true" outlineLevel="0" collapsed="false">
      <c r="A11" s="44"/>
      <c r="B11" s="44"/>
      <c r="C11" s="296"/>
      <c r="D11" s="296"/>
      <c r="E11" s="296"/>
      <c r="F11" s="233"/>
      <c r="G11" s="230"/>
      <c r="H11" s="233"/>
      <c r="I11" s="230"/>
      <c r="J11" s="233"/>
      <c r="K11" s="224"/>
      <c r="L11" s="233"/>
      <c r="M11" s="224"/>
      <c r="N11" s="233"/>
      <c r="O11" s="230"/>
      <c r="P11" s="233"/>
      <c r="Q11" s="224"/>
      <c r="R11" s="233"/>
      <c r="S11" s="224"/>
      <c r="T11" s="233"/>
      <c r="U11" s="224"/>
      <c r="V11" s="233"/>
      <c r="W11" s="224"/>
      <c r="X11" s="233"/>
      <c r="Y11" s="224"/>
    </row>
    <row r="12" customFormat="false" ht="13.5" hidden="false" customHeight="false" outlineLevel="0" collapsed="false">
      <c r="A12" s="44"/>
      <c r="B12" s="44"/>
      <c r="C12" s="296"/>
      <c r="D12" s="296"/>
      <c r="E12" s="296"/>
      <c r="F12" s="229"/>
      <c r="G12" s="234"/>
      <c r="H12" s="229"/>
      <c r="I12" s="234"/>
      <c r="J12" s="229"/>
      <c r="K12" s="238"/>
      <c r="L12" s="229"/>
      <c r="M12" s="238"/>
      <c r="N12" s="229"/>
      <c r="O12" s="234"/>
      <c r="P12" s="229"/>
      <c r="Q12" s="238"/>
      <c r="R12" s="229"/>
      <c r="S12" s="238"/>
      <c r="T12" s="229"/>
      <c r="U12" s="238"/>
      <c r="V12" s="229"/>
      <c r="W12" s="238"/>
      <c r="X12" s="229"/>
      <c r="Y12" s="238"/>
    </row>
    <row r="13" customFormat="false" ht="13.5" hidden="false" customHeight="false" outlineLevel="0" collapsed="false">
      <c r="A13" s="44"/>
      <c r="B13" s="44"/>
      <c r="C13" s="296"/>
      <c r="D13" s="296"/>
      <c r="E13" s="296"/>
      <c r="F13" s="229"/>
      <c r="G13" s="230"/>
      <c r="H13" s="229"/>
      <c r="I13" s="230"/>
      <c r="J13" s="229"/>
      <c r="K13" s="224"/>
      <c r="L13" s="229"/>
      <c r="M13" s="224"/>
      <c r="N13" s="229"/>
      <c r="O13" s="230"/>
      <c r="P13" s="229"/>
      <c r="Q13" s="224"/>
      <c r="R13" s="229"/>
      <c r="S13" s="224"/>
      <c r="T13" s="229"/>
      <c r="U13" s="224"/>
      <c r="V13" s="229"/>
      <c r="W13" s="224"/>
      <c r="X13" s="229"/>
      <c r="Y13" s="224"/>
    </row>
    <row r="14" customFormat="false" ht="14.25" hidden="false" customHeight="true" outlineLevel="0" collapsed="false">
      <c r="A14" s="44"/>
      <c r="B14" s="44"/>
      <c r="C14" s="296"/>
      <c r="D14" s="296"/>
      <c r="E14" s="296"/>
      <c r="F14" s="229"/>
      <c r="G14" s="230"/>
      <c r="H14" s="229"/>
      <c r="I14" s="230"/>
      <c r="J14" s="229"/>
      <c r="K14" s="224"/>
      <c r="L14" s="229"/>
      <c r="M14" s="224"/>
      <c r="N14" s="229"/>
      <c r="O14" s="230"/>
      <c r="P14" s="229"/>
      <c r="Q14" s="224"/>
      <c r="R14" s="229"/>
      <c r="S14" s="224"/>
      <c r="T14" s="229"/>
      <c r="U14" s="224"/>
      <c r="V14" s="229"/>
      <c r="W14" s="224"/>
      <c r="X14" s="229"/>
      <c r="Y14" s="224"/>
    </row>
    <row r="15" customFormat="false" ht="14.25" hidden="false" customHeight="true" outlineLevel="0" collapsed="false">
      <c r="A15" s="44"/>
      <c r="B15" s="44"/>
      <c r="C15" s="296"/>
      <c r="D15" s="296"/>
      <c r="E15" s="296"/>
      <c r="F15" s="229"/>
      <c r="G15" s="230"/>
      <c r="H15" s="229"/>
      <c r="I15" s="230"/>
      <c r="J15" s="229"/>
      <c r="K15" s="224"/>
      <c r="L15" s="229"/>
      <c r="M15" s="224"/>
      <c r="N15" s="229"/>
      <c r="O15" s="230"/>
      <c r="P15" s="229"/>
      <c r="Q15" s="224"/>
      <c r="R15" s="229"/>
      <c r="S15" s="224"/>
      <c r="T15" s="229"/>
      <c r="U15" s="224"/>
      <c r="V15" s="229"/>
      <c r="W15" s="224"/>
      <c r="X15" s="229"/>
      <c r="Y15" s="224"/>
    </row>
    <row r="16" customFormat="false" ht="14.25" hidden="false" customHeight="true" outlineLevel="0" collapsed="false">
      <c r="A16" s="44"/>
      <c r="B16" s="44"/>
      <c r="C16" s="296"/>
      <c r="D16" s="296"/>
      <c r="E16" s="296"/>
      <c r="F16" s="229"/>
      <c r="G16" s="230"/>
      <c r="H16" s="229"/>
      <c r="I16" s="230"/>
      <c r="J16" s="229"/>
      <c r="K16" s="224"/>
      <c r="L16" s="229"/>
      <c r="M16" s="224"/>
      <c r="N16" s="229"/>
      <c r="O16" s="230"/>
      <c r="P16" s="229"/>
      <c r="Q16" s="224"/>
      <c r="R16" s="229"/>
      <c r="S16" s="224"/>
      <c r="T16" s="229"/>
      <c r="U16" s="224"/>
      <c r="V16" s="229"/>
      <c r="W16" s="224"/>
      <c r="X16" s="229"/>
      <c r="Y16" s="224"/>
    </row>
    <row r="17" customFormat="false" ht="14.25" hidden="false" customHeight="true" outlineLevel="0" collapsed="false">
      <c r="A17" s="44"/>
      <c r="B17" s="44"/>
      <c r="C17" s="296"/>
      <c r="D17" s="296"/>
      <c r="E17" s="296"/>
      <c r="F17" s="233"/>
      <c r="G17" s="234"/>
      <c r="H17" s="233"/>
      <c r="I17" s="234"/>
      <c r="J17" s="233"/>
      <c r="K17" s="238"/>
      <c r="L17" s="233"/>
      <c r="M17" s="238"/>
      <c r="N17" s="233"/>
      <c r="O17" s="234"/>
      <c r="P17" s="233"/>
      <c r="Q17" s="238"/>
      <c r="R17" s="233"/>
      <c r="S17" s="238"/>
      <c r="T17" s="233"/>
      <c r="U17" s="238"/>
      <c r="V17" s="233"/>
      <c r="W17" s="238"/>
      <c r="X17" s="233"/>
      <c r="Y17" s="238"/>
    </row>
    <row r="19" customFormat="false" ht="13.5" hidden="false" customHeight="false" outlineLevel="0" collapsed="false">
      <c r="A19" s="9" t="s">
        <v>623</v>
      </c>
    </row>
    <row r="20" customFormat="false" ht="13.5" hidden="false" customHeight="false" outlineLevel="0" collapsed="false">
      <c r="A20" s="9" t="s">
        <v>624</v>
      </c>
    </row>
    <row r="21" customFormat="false" ht="13.5" hidden="false" customHeight="false" outlineLevel="0" collapsed="false">
      <c r="A21" s="9" t="s">
        <v>625</v>
      </c>
    </row>
  </sheetData>
  <mergeCells count="25">
    <mergeCell ref="A2:O2"/>
    <mergeCell ref="A3:O3"/>
    <mergeCell ref="C5:D5"/>
    <mergeCell ref="A6:O6"/>
    <mergeCell ref="D7:E7"/>
    <mergeCell ref="A8:B8"/>
    <mergeCell ref="C8:G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6:B16"/>
    <mergeCell ref="C16:E16"/>
    <mergeCell ref="A17:B17"/>
    <mergeCell ref="C17:E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8"/>
  <sheetViews>
    <sheetView showFormulas="false" showGridLines="true" showRowColHeaders="true" showZeros="true" rightToLeft="false" tabSelected="false" showOutlineSymbols="true" defaultGridColor="true" view="normal" topLeftCell="B1" colorId="64" zoomScale="100" zoomScaleNormal="100" zoomScalePageLayoutView="100" workbookViewId="0">
      <selection pane="topLeft" activeCell="I26" activeCellId="0" sqref="I26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2.44"/>
    <col collapsed="false" customWidth="true" hidden="false" outlineLevel="0" max="2" min="2" style="9" width="9"/>
    <col collapsed="false" customWidth="true" hidden="false" outlineLevel="0" max="3" min="3" style="9" width="3"/>
    <col collapsed="false" customWidth="true" hidden="false" outlineLevel="0" max="4" min="4" style="9" width="17.33"/>
    <col collapsed="false" customWidth="true" hidden="false" outlineLevel="0" max="5" min="5" style="9" width="3.11"/>
    <col collapsed="false" customWidth="true" hidden="false" outlineLevel="0" max="6" min="6" style="9" width="3.34"/>
    <col collapsed="false" customWidth="true" hidden="false" outlineLevel="0" max="7" min="7" style="9" width="53.33"/>
    <col collapsed="false" customWidth="true" hidden="false" outlineLevel="0" max="8" min="8" style="9" width="2.88"/>
    <col collapsed="false" customWidth="true" hidden="false" outlineLevel="0" max="9" min="9" style="9" width="28.56"/>
    <col collapsed="false" customWidth="true" hidden="false" outlineLevel="0" max="10" min="10" style="9" width="2.88"/>
    <col collapsed="false" customWidth="true" hidden="false" outlineLevel="0" max="11" min="11" style="9" width="44.33"/>
    <col collapsed="false" customWidth="false" hidden="false" outlineLevel="0" max="16384" min="12" style="9" width="9.11"/>
  </cols>
  <sheetData>
    <row r="1" customFormat="false" ht="13.5" hidden="false" customHeight="false" outlineLevel="0" collapsed="false">
      <c r="B1" s="9" t="s">
        <v>626</v>
      </c>
      <c r="I1" s="167"/>
    </row>
    <row r="2" customFormat="false" ht="33.75" hidden="false" customHeight="true" outlineLevel="0" collapsed="false">
      <c r="A2" s="130" t="s">
        <v>627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</row>
    <row r="3" customFormat="false" ht="14.25" hidden="false" customHeight="false" outlineLevel="0" collapsed="false">
      <c r="A3" s="305" t="s">
        <v>495</v>
      </c>
      <c r="B3" s="305"/>
      <c r="C3" s="305"/>
      <c r="D3" s="305"/>
      <c r="E3" s="305"/>
      <c r="F3" s="305"/>
      <c r="G3" s="305"/>
      <c r="H3" s="305"/>
      <c r="I3" s="305"/>
      <c r="J3" s="305"/>
      <c r="K3" s="305"/>
    </row>
    <row r="4" customFormat="false" ht="9.75" hidden="false" customHeight="true" outlineLevel="0" collapsed="false">
      <c r="A4" s="16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customFormat="false" ht="14.25" hidden="false" customHeight="false" outlineLevel="0" collapsed="false">
      <c r="A5" s="16" t="n">
        <v>1</v>
      </c>
      <c r="B5" s="17" t="s">
        <v>7</v>
      </c>
      <c r="C5" s="136" t="n">
        <f aca="false">'150.00'!C8:F8</f>
        <v>222222222222</v>
      </c>
      <c r="D5" s="136"/>
      <c r="E5" s="195"/>
      <c r="F5" s="195"/>
      <c r="G5" s="17"/>
      <c r="H5" s="17" t="n">
        <v>2</v>
      </c>
      <c r="I5" s="198" t="s">
        <v>439</v>
      </c>
      <c r="J5" s="198"/>
      <c r="K5" s="197" t="n">
        <f aca="false">'150.00'!K10</f>
        <v>2025</v>
      </c>
    </row>
    <row r="6" customFormat="false" ht="8.25" hidden="false" customHeight="true" outlineLevel="0" collapsed="false">
      <c r="A6" s="16"/>
      <c r="B6" s="17"/>
      <c r="C6" s="306"/>
      <c r="D6" s="306"/>
      <c r="E6" s="195"/>
      <c r="F6" s="195"/>
      <c r="G6" s="17"/>
      <c r="H6" s="17"/>
      <c r="I6" s="198"/>
      <c r="J6" s="198"/>
      <c r="K6" s="307"/>
    </row>
    <row r="7" customFormat="false" ht="14.25" hidden="false" customHeight="false" outlineLevel="0" collapsed="false">
      <c r="A7" s="308" t="s">
        <v>440</v>
      </c>
      <c r="B7" s="308"/>
      <c r="C7" s="308"/>
      <c r="D7" s="308"/>
      <c r="E7" s="308"/>
      <c r="F7" s="308"/>
      <c r="G7" s="308"/>
      <c r="H7" s="308"/>
      <c r="I7" s="308"/>
      <c r="J7" s="308"/>
      <c r="K7" s="308"/>
    </row>
    <row r="8" customFormat="false" ht="63.75" hidden="false" customHeight="true" outlineLevel="0" collapsed="false">
      <c r="A8" s="288" t="s">
        <v>83</v>
      </c>
      <c r="B8" s="309" t="s">
        <v>441</v>
      </c>
      <c r="C8" s="288" t="s">
        <v>85</v>
      </c>
      <c r="D8" s="310" t="s">
        <v>628</v>
      </c>
      <c r="E8" s="310"/>
      <c r="F8" s="288" t="s">
        <v>443</v>
      </c>
      <c r="G8" s="292" t="s">
        <v>629</v>
      </c>
      <c r="H8" s="288" t="s">
        <v>89</v>
      </c>
      <c r="I8" s="292" t="s">
        <v>630</v>
      </c>
      <c r="J8" s="288" t="s">
        <v>91</v>
      </c>
      <c r="K8" s="293" t="s">
        <v>631</v>
      </c>
    </row>
    <row r="9" customFormat="false" ht="29.25" hidden="false" customHeight="true" outlineLevel="0" collapsed="false">
      <c r="A9" s="311" t="s">
        <v>490</v>
      </c>
      <c r="B9" s="311"/>
      <c r="C9" s="312" t="s">
        <v>491</v>
      </c>
      <c r="D9" s="312"/>
      <c r="E9" s="312"/>
      <c r="F9" s="312"/>
      <c r="G9" s="312"/>
      <c r="H9" s="296"/>
      <c r="I9" s="296"/>
      <c r="J9" s="313" t="n">
        <f aca="false">SUM(J10:K18)</f>
        <v>0</v>
      </c>
      <c r="K9" s="313"/>
    </row>
    <row r="10" customFormat="false" ht="13.5" hidden="false" customHeight="false" outlineLevel="0" collapsed="false">
      <c r="A10" s="44"/>
      <c r="B10" s="44"/>
      <c r="C10" s="296"/>
      <c r="D10" s="296"/>
      <c r="E10" s="296"/>
      <c r="F10" s="296"/>
      <c r="G10" s="296"/>
      <c r="H10" s="314"/>
      <c r="I10" s="314"/>
      <c r="J10" s="313"/>
      <c r="K10" s="313"/>
    </row>
    <row r="11" customFormat="false" ht="13.5" hidden="false" customHeight="false" outlineLevel="0" collapsed="false">
      <c r="A11" s="44"/>
      <c r="B11" s="44"/>
      <c r="C11" s="296"/>
      <c r="D11" s="296"/>
      <c r="E11" s="296"/>
      <c r="F11" s="296"/>
      <c r="G11" s="296"/>
      <c r="H11" s="314"/>
      <c r="I11" s="314"/>
      <c r="J11" s="315"/>
      <c r="K11" s="315"/>
    </row>
    <row r="12" customFormat="false" ht="15" hidden="false" customHeight="true" outlineLevel="0" collapsed="false">
      <c r="A12" s="44"/>
      <c r="B12" s="44"/>
      <c r="C12" s="296"/>
      <c r="D12" s="296"/>
      <c r="E12" s="296"/>
      <c r="F12" s="296"/>
      <c r="G12" s="296"/>
      <c r="H12" s="314"/>
      <c r="I12" s="314"/>
      <c r="J12" s="315"/>
      <c r="K12" s="315"/>
    </row>
    <row r="13" customFormat="false" ht="13.5" hidden="false" customHeight="false" outlineLevel="0" collapsed="false">
      <c r="A13" s="44"/>
      <c r="B13" s="44"/>
      <c r="C13" s="296"/>
      <c r="D13" s="296"/>
      <c r="E13" s="296"/>
      <c r="F13" s="296"/>
      <c r="G13" s="296"/>
      <c r="H13" s="314"/>
      <c r="I13" s="314"/>
      <c r="J13" s="315"/>
      <c r="K13" s="315"/>
    </row>
    <row r="14" customFormat="false" ht="13.5" hidden="false" customHeight="false" outlineLevel="0" collapsed="false">
      <c r="A14" s="44"/>
      <c r="B14" s="44"/>
      <c r="C14" s="296"/>
      <c r="D14" s="296"/>
      <c r="E14" s="296"/>
      <c r="F14" s="296"/>
      <c r="G14" s="296"/>
      <c r="H14" s="314"/>
      <c r="I14" s="314"/>
      <c r="J14" s="315"/>
      <c r="K14" s="315"/>
    </row>
    <row r="15" customFormat="false" ht="14.25" hidden="false" customHeight="true" outlineLevel="0" collapsed="false">
      <c r="A15" s="44"/>
      <c r="B15" s="44"/>
      <c r="C15" s="296"/>
      <c r="D15" s="296"/>
      <c r="E15" s="296"/>
      <c r="F15" s="296"/>
      <c r="G15" s="296"/>
      <c r="H15" s="314"/>
      <c r="I15" s="314"/>
      <c r="J15" s="315"/>
      <c r="K15" s="315"/>
    </row>
    <row r="16" customFormat="false" ht="14.25" hidden="false" customHeight="true" outlineLevel="0" collapsed="false">
      <c r="A16" s="44"/>
      <c r="B16" s="44"/>
      <c r="C16" s="296"/>
      <c r="D16" s="296"/>
      <c r="E16" s="296"/>
      <c r="F16" s="296"/>
      <c r="G16" s="296"/>
      <c r="H16" s="314"/>
      <c r="I16" s="314"/>
      <c r="J16" s="315"/>
      <c r="K16" s="315"/>
    </row>
    <row r="17" customFormat="false" ht="14.25" hidden="false" customHeight="true" outlineLevel="0" collapsed="false">
      <c r="A17" s="44"/>
      <c r="B17" s="44"/>
      <c r="C17" s="296"/>
      <c r="D17" s="296"/>
      <c r="E17" s="296"/>
      <c r="F17" s="296"/>
      <c r="G17" s="296"/>
      <c r="H17" s="314"/>
      <c r="I17" s="314"/>
      <c r="J17" s="315"/>
      <c r="K17" s="315"/>
    </row>
    <row r="18" customFormat="false" ht="14.25" hidden="false" customHeight="true" outlineLevel="0" collapsed="false">
      <c r="A18" s="44"/>
      <c r="B18" s="44"/>
      <c r="C18" s="314"/>
      <c r="D18" s="314"/>
      <c r="E18" s="314"/>
      <c r="F18" s="296"/>
      <c r="G18" s="296"/>
      <c r="H18" s="314"/>
      <c r="I18" s="314"/>
      <c r="J18" s="315"/>
      <c r="K18" s="315"/>
    </row>
  </sheetData>
  <mergeCells count="54">
    <mergeCell ref="A2:K2"/>
    <mergeCell ref="A3:K3"/>
    <mergeCell ref="C5:D5"/>
    <mergeCell ref="A7:K7"/>
    <mergeCell ref="D8:E8"/>
    <mergeCell ref="A9:B9"/>
    <mergeCell ref="C9:G9"/>
    <mergeCell ref="H9:I9"/>
    <mergeCell ref="J9:K9"/>
    <mergeCell ref="A10:B10"/>
    <mergeCell ref="C10:E10"/>
    <mergeCell ref="F10:G10"/>
    <mergeCell ref="H10:I10"/>
    <mergeCell ref="J10:K10"/>
    <mergeCell ref="A11:B11"/>
    <mergeCell ref="C11:E11"/>
    <mergeCell ref="F11:G11"/>
    <mergeCell ref="H11:I11"/>
    <mergeCell ref="J11:K11"/>
    <mergeCell ref="A12:B12"/>
    <mergeCell ref="C12:E12"/>
    <mergeCell ref="F12:G12"/>
    <mergeCell ref="H12:I12"/>
    <mergeCell ref="J12:K12"/>
    <mergeCell ref="A13:B13"/>
    <mergeCell ref="C13:E13"/>
    <mergeCell ref="F13:G13"/>
    <mergeCell ref="H13:I13"/>
    <mergeCell ref="J13:K13"/>
    <mergeCell ref="A14:B14"/>
    <mergeCell ref="C14:E14"/>
    <mergeCell ref="F14:G14"/>
    <mergeCell ref="H14:I14"/>
    <mergeCell ref="J14:K14"/>
    <mergeCell ref="A15:B15"/>
    <mergeCell ref="C15:E15"/>
    <mergeCell ref="F15:G15"/>
    <mergeCell ref="H15:I15"/>
    <mergeCell ref="J15:K15"/>
    <mergeCell ref="A16:B16"/>
    <mergeCell ref="C16:E16"/>
    <mergeCell ref="F16:G16"/>
    <mergeCell ref="H16:I16"/>
    <mergeCell ref="J16:K16"/>
    <mergeCell ref="A17:B17"/>
    <mergeCell ref="C17:E17"/>
    <mergeCell ref="F17:G17"/>
    <mergeCell ref="H17:I17"/>
    <mergeCell ref="J17:K17"/>
    <mergeCell ref="A18:B18"/>
    <mergeCell ref="C18:E18"/>
    <mergeCell ref="F18:G18"/>
    <mergeCell ref="H18:I18"/>
    <mergeCell ref="J18:K1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A30"/>
  <sheetViews>
    <sheetView showFormulas="false" showGridLines="true" showRowColHeaders="true" showZeros="true" rightToLeft="false" tabSelected="false" showOutlineSymbols="true" defaultGridColor="true" view="normal" topLeftCell="A5" colorId="64" zoomScale="100" zoomScaleNormal="100" zoomScalePageLayoutView="100" workbookViewId="0">
      <selection pane="topLeft" activeCell="A18" activeCellId="0" sqref="A18"/>
    </sheetView>
  </sheetViews>
  <sheetFormatPr defaultColWidth="8.88671875" defaultRowHeight="12.75" zeroHeight="false" outlineLevelRow="0" outlineLevelCol="0"/>
  <cols>
    <col collapsed="false" customWidth="true" hidden="false" outlineLevel="0" max="1" min="1" style="316" width="3.34"/>
    <col collapsed="false" customWidth="true" hidden="false" outlineLevel="0" max="2" min="2" style="316" width="30.44"/>
    <col collapsed="false" customWidth="true" hidden="false" outlineLevel="0" max="3" min="3" style="316" width="7.33"/>
    <col collapsed="false" customWidth="true" hidden="false" outlineLevel="0" max="4" min="4" style="316" width="14"/>
    <col collapsed="false" customWidth="true" hidden="false" outlineLevel="0" max="5" min="5" style="316" width="7.56"/>
    <col collapsed="false" customWidth="true" hidden="false" outlineLevel="0" max="6" min="6" style="316" width="6.67"/>
    <col collapsed="false" customWidth="true" hidden="false" outlineLevel="0" max="7" min="7" style="316" width="7.11"/>
    <col collapsed="false" customWidth="true" hidden="false" outlineLevel="0" max="8" min="8" style="316" width="14.88"/>
    <col collapsed="false" customWidth="true" hidden="false" outlineLevel="0" max="9" min="9" style="316" width="16"/>
    <col collapsed="false" customWidth="true" hidden="false" outlineLevel="0" max="17" min="10" style="316" width="10.56"/>
    <col collapsed="false" customWidth="true" hidden="false" outlineLevel="0" max="18" min="18" style="316" width="10"/>
    <col collapsed="false" customWidth="true" hidden="false" outlineLevel="0" max="19" min="19" style="316" width="10.11"/>
    <col collapsed="false" customWidth="false" hidden="false" outlineLevel="0" max="246" min="20" style="316" width="8.88"/>
    <col collapsed="false" customWidth="true" hidden="false" outlineLevel="0" max="256" min="247" style="316" width="4.11"/>
    <col collapsed="false" customWidth="true" hidden="false" outlineLevel="0" max="257" min="257" style="316" width="3.34"/>
    <col collapsed="false" customWidth="true" hidden="false" outlineLevel="0" max="258" min="258" style="316" width="30.44"/>
    <col collapsed="false" customWidth="true" hidden="false" outlineLevel="0" max="259" min="259" style="316" width="7.33"/>
    <col collapsed="false" customWidth="true" hidden="false" outlineLevel="0" max="260" min="260" style="316" width="14"/>
    <col collapsed="false" customWidth="true" hidden="false" outlineLevel="0" max="261" min="261" style="316" width="7.56"/>
    <col collapsed="false" customWidth="true" hidden="false" outlineLevel="0" max="262" min="262" style="316" width="6.67"/>
    <col collapsed="false" customWidth="true" hidden="false" outlineLevel="0" max="263" min="263" style="316" width="16"/>
    <col collapsed="false" customWidth="true" hidden="false" outlineLevel="0" max="264" min="264" style="316" width="14.88"/>
    <col collapsed="false" customWidth="true" hidden="false" outlineLevel="0" max="265" min="265" style="316" width="16"/>
    <col collapsed="false" customWidth="true" hidden="false" outlineLevel="0" max="273" min="266" style="316" width="10.56"/>
    <col collapsed="false" customWidth="true" hidden="false" outlineLevel="0" max="274" min="274" style="316" width="10"/>
    <col collapsed="false" customWidth="true" hidden="false" outlineLevel="0" max="275" min="275" style="316" width="10.11"/>
    <col collapsed="false" customWidth="false" hidden="false" outlineLevel="0" max="502" min="276" style="316" width="8.88"/>
    <col collapsed="false" customWidth="true" hidden="false" outlineLevel="0" max="512" min="503" style="316" width="4.11"/>
    <col collapsed="false" customWidth="true" hidden="false" outlineLevel="0" max="513" min="513" style="316" width="3.34"/>
    <col collapsed="false" customWidth="true" hidden="false" outlineLevel="0" max="514" min="514" style="316" width="30.44"/>
    <col collapsed="false" customWidth="true" hidden="false" outlineLevel="0" max="515" min="515" style="316" width="7.33"/>
    <col collapsed="false" customWidth="true" hidden="false" outlineLevel="0" max="516" min="516" style="316" width="14"/>
    <col collapsed="false" customWidth="true" hidden="false" outlineLevel="0" max="517" min="517" style="316" width="7.56"/>
    <col collapsed="false" customWidth="true" hidden="false" outlineLevel="0" max="518" min="518" style="316" width="6.67"/>
    <col collapsed="false" customWidth="true" hidden="false" outlineLevel="0" max="519" min="519" style="316" width="16"/>
    <col collapsed="false" customWidth="true" hidden="false" outlineLevel="0" max="520" min="520" style="316" width="14.88"/>
    <col collapsed="false" customWidth="true" hidden="false" outlineLevel="0" max="521" min="521" style="316" width="16"/>
    <col collapsed="false" customWidth="true" hidden="false" outlineLevel="0" max="529" min="522" style="316" width="10.56"/>
    <col collapsed="false" customWidth="true" hidden="false" outlineLevel="0" max="530" min="530" style="316" width="10"/>
    <col collapsed="false" customWidth="true" hidden="false" outlineLevel="0" max="531" min="531" style="316" width="10.11"/>
    <col collapsed="false" customWidth="false" hidden="false" outlineLevel="0" max="758" min="532" style="316" width="8.88"/>
    <col collapsed="false" customWidth="true" hidden="false" outlineLevel="0" max="768" min="759" style="316" width="4.11"/>
    <col collapsed="false" customWidth="true" hidden="false" outlineLevel="0" max="769" min="769" style="316" width="3.34"/>
    <col collapsed="false" customWidth="true" hidden="false" outlineLevel="0" max="770" min="770" style="316" width="30.44"/>
    <col collapsed="false" customWidth="true" hidden="false" outlineLevel="0" max="771" min="771" style="316" width="7.33"/>
    <col collapsed="false" customWidth="true" hidden="false" outlineLevel="0" max="772" min="772" style="316" width="14"/>
    <col collapsed="false" customWidth="true" hidden="false" outlineLevel="0" max="773" min="773" style="316" width="7.56"/>
    <col collapsed="false" customWidth="true" hidden="false" outlineLevel="0" max="774" min="774" style="316" width="6.67"/>
    <col collapsed="false" customWidth="true" hidden="false" outlineLevel="0" max="775" min="775" style="316" width="16"/>
    <col collapsed="false" customWidth="true" hidden="false" outlineLevel="0" max="776" min="776" style="316" width="14.88"/>
    <col collapsed="false" customWidth="true" hidden="false" outlineLevel="0" max="777" min="777" style="316" width="16"/>
    <col collapsed="false" customWidth="true" hidden="false" outlineLevel="0" max="785" min="778" style="316" width="10.56"/>
    <col collapsed="false" customWidth="true" hidden="false" outlineLevel="0" max="786" min="786" style="316" width="10"/>
    <col collapsed="false" customWidth="true" hidden="false" outlineLevel="0" max="787" min="787" style="316" width="10.11"/>
    <col collapsed="false" customWidth="false" hidden="false" outlineLevel="0" max="1014" min="788" style="316" width="8.88"/>
    <col collapsed="false" customWidth="true" hidden="false" outlineLevel="0" max="1024" min="1015" style="316" width="4.11"/>
    <col collapsed="false" customWidth="true" hidden="false" outlineLevel="0" max="1025" min="1025" style="316" width="3.34"/>
    <col collapsed="false" customWidth="true" hidden="false" outlineLevel="0" max="1026" min="1026" style="316" width="30.44"/>
    <col collapsed="false" customWidth="true" hidden="false" outlineLevel="0" max="1027" min="1027" style="316" width="7.33"/>
    <col collapsed="false" customWidth="true" hidden="false" outlineLevel="0" max="1028" min="1028" style="316" width="14"/>
    <col collapsed="false" customWidth="true" hidden="false" outlineLevel="0" max="1029" min="1029" style="316" width="7.56"/>
    <col collapsed="false" customWidth="true" hidden="false" outlineLevel="0" max="1030" min="1030" style="316" width="6.67"/>
    <col collapsed="false" customWidth="true" hidden="false" outlineLevel="0" max="1031" min="1031" style="316" width="16"/>
    <col collapsed="false" customWidth="true" hidden="false" outlineLevel="0" max="1032" min="1032" style="316" width="14.88"/>
    <col collapsed="false" customWidth="true" hidden="false" outlineLevel="0" max="1033" min="1033" style="316" width="16"/>
    <col collapsed="false" customWidth="true" hidden="false" outlineLevel="0" max="1041" min="1034" style="316" width="10.56"/>
    <col collapsed="false" customWidth="true" hidden="false" outlineLevel="0" max="1042" min="1042" style="316" width="10"/>
    <col collapsed="false" customWidth="true" hidden="false" outlineLevel="0" max="1043" min="1043" style="316" width="10.11"/>
    <col collapsed="false" customWidth="false" hidden="false" outlineLevel="0" max="1270" min="1044" style="316" width="8.88"/>
    <col collapsed="false" customWidth="true" hidden="false" outlineLevel="0" max="1280" min="1271" style="316" width="4.11"/>
    <col collapsed="false" customWidth="true" hidden="false" outlineLevel="0" max="1281" min="1281" style="316" width="3.34"/>
    <col collapsed="false" customWidth="true" hidden="false" outlineLevel="0" max="1282" min="1282" style="316" width="30.44"/>
    <col collapsed="false" customWidth="true" hidden="false" outlineLevel="0" max="1283" min="1283" style="316" width="7.33"/>
    <col collapsed="false" customWidth="true" hidden="false" outlineLevel="0" max="1284" min="1284" style="316" width="14"/>
    <col collapsed="false" customWidth="true" hidden="false" outlineLevel="0" max="1285" min="1285" style="316" width="7.56"/>
    <col collapsed="false" customWidth="true" hidden="false" outlineLevel="0" max="1286" min="1286" style="316" width="6.67"/>
    <col collapsed="false" customWidth="true" hidden="false" outlineLevel="0" max="1287" min="1287" style="316" width="16"/>
    <col collapsed="false" customWidth="true" hidden="false" outlineLevel="0" max="1288" min="1288" style="316" width="14.88"/>
    <col collapsed="false" customWidth="true" hidden="false" outlineLevel="0" max="1289" min="1289" style="316" width="16"/>
    <col collapsed="false" customWidth="true" hidden="false" outlineLevel="0" max="1297" min="1290" style="316" width="10.56"/>
    <col collapsed="false" customWidth="true" hidden="false" outlineLevel="0" max="1298" min="1298" style="316" width="10"/>
    <col collapsed="false" customWidth="true" hidden="false" outlineLevel="0" max="1299" min="1299" style="316" width="10.11"/>
    <col collapsed="false" customWidth="false" hidden="false" outlineLevel="0" max="1526" min="1300" style="316" width="8.88"/>
    <col collapsed="false" customWidth="true" hidden="false" outlineLevel="0" max="1536" min="1527" style="316" width="4.11"/>
    <col collapsed="false" customWidth="true" hidden="false" outlineLevel="0" max="1537" min="1537" style="316" width="3.34"/>
    <col collapsed="false" customWidth="true" hidden="false" outlineLevel="0" max="1538" min="1538" style="316" width="30.44"/>
    <col collapsed="false" customWidth="true" hidden="false" outlineLevel="0" max="1539" min="1539" style="316" width="7.33"/>
    <col collapsed="false" customWidth="true" hidden="false" outlineLevel="0" max="1540" min="1540" style="316" width="14"/>
    <col collapsed="false" customWidth="true" hidden="false" outlineLevel="0" max="1541" min="1541" style="316" width="7.56"/>
    <col collapsed="false" customWidth="true" hidden="false" outlineLevel="0" max="1542" min="1542" style="316" width="6.67"/>
    <col collapsed="false" customWidth="true" hidden="false" outlineLevel="0" max="1543" min="1543" style="316" width="16"/>
    <col collapsed="false" customWidth="true" hidden="false" outlineLevel="0" max="1544" min="1544" style="316" width="14.88"/>
    <col collapsed="false" customWidth="true" hidden="false" outlineLevel="0" max="1545" min="1545" style="316" width="16"/>
    <col collapsed="false" customWidth="true" hidden="false" outlineLevel="0" max="1553" min="1546" style="316" width="10.56"/>
    <col collapsed="false" customWidth="true" hidden="false" outlineLevel="0" max="1554" min="1554" style="316" width="10"/>
    <col collapsed="false" customWidth="true" hidden="false" outlineLevel="0" max="1555" min="1555" style="316" width="10.11"/>
    <col collapsed="false" customWidth="false" hidden="false" outlineLevel="0" max="1782" min="1556" style="316" width="8.88"/>
    <col collapsed="false" customWidth="true" hidden="false" outlineLevel="0" max="1792" min="1783" style="316" width="4.11"/>
    <col collapsed="false" customWidth="true" hidden="false" outlineLevel="0" max="1793" min="1793" style="316" width="3.34"/>
    <col collapsed="false" customWidth="true" hidden="false" outlineLevel="0" max="1794" min="1794" style="316" width="30.44"/>
    <col collapsed="false" customWidth="true" hidden="false" outlineLevel="0" max="1795" min="1795" style="316" width="7.33"/>
    <col collapsed="false" customWidth="true" hidden="false" outlineLevel="0" max="1796" min="1796" style="316" width="14"/>
    <col collapsed="false" customWidth="true" hidden="false" outlineLevel="0" max="1797" min="1797" style="316" width="7.56"/>
    <col collapsed="false" customWidth="true" hidden="false" outlineLevel="0" max="1798" min="1798" style="316" width="6.67"/>
    <col collapsed="false" customWidth="true" hidden="false" outlineLevel="0" max="1799" min="1799" style="316" width="16"/>
    <col collapsed="false" customWidth="true" hidden="false" outlineLevel="0" max="1800" min="1800" style="316" width="14.88"/>
    <col collapsed="false" customWidth="true" hidden="false" outlineLevel="0" max="1801" min="1801" style="316" width="16"/>
    <col collapsed="false" customWidth="true" hidden="false" outlineLevel="0" max="1809" min="1802" style="316" width="10.56"/>
    <col collapsed="false" customWidth="true" hidden="false" outlineLevel="0" max="1810" min="1810" style="316" width="10"/>
    <col collapsed="false" customWidth="true" hidden="false" outlineLevel="0" max="1811" min="1811" style="316" width="10.11"/>
    <col collapsed="false" customWidth="false" hidden="false" outlineLevel="0" max="2038" min="1812" style="316" width="8.88"/>
    <col collapsed="false" customWidth="true" hidden="false" outlineLevel="0" max="2048" min="2039" style="316" width="4.11"/>
    <col collapsed="false" customWidth="true" hidden="false" outlineLevel="0" max="2049" min="2049" style="316" width="3.34"/>
    <col collapsed="false" customWidth="true" hidden="false" outlineLevel="0" max="2050" min="2050" style="316" width="30.44"/>
    <col collapsed="false" customWidth="true" hidden="false" outlineLevel="0" max="2051" min="2051" style="316" width="7.33"/>
    <col collapsed="false" customWidth="true" hidden="false" outlineLevel="0" max="2052" min="2052" style="316" width="14"/>
    <col collapsed="false" customWidth="true" hidden="false" outlineLevel="0" max="2053" min="2053" style="316" width="7.56"/>
    <col collapsed="false" customWidth="true" hidden="false" outlineLevel="0" max="2054" min="2054" style="316" width="6.67"/>
    <col collapsed="false" customWidth="true" hidden="false" outlineLevel="0" max="2055" min="2055" style="316" width="16"/>
    <col collapsed="false" customWidth="true" hidden="false" outlineLevel="0" max="2056" min="2056" style="316" width="14.88"/>
    <col collapsed="false" customWidth="true" hidden="false" outlineLevel="0" max="2057" min="2057" style="316" width="16"/>
    <col collapsed="false" customWidth="true" hidden="false" outlineLevel="0" max="2065" min="2058" style="316" width="10.56"/>
    <col collapsed="false" customWidth="true" hidden="false" outlineLevel="0" max="2066" min="2066" style="316" width="10"/>
    <col collapsed="false" customWidth="true" hidden="false" outlineLevel="0" max="2067" min="2067" style="316" width="10.11"/>
    <col collapsed="false" customWidth="false" hidden="false" outlineLevel="0" max="2294" min="2068" style="316" width="8.88"/>
    <col collapsed="false" customWidth="true" hidden="false" outlineLevel="0" max="2304" min="2295" style="316" width="4.11"/>
    <col collapsed="false" customWidth="true" hidden="false" outlineLevel="0" max="2305" min="2305" style="316" width="3.34"/>
    <col collapsed="false" customWidth="true" hidden="false" outlineLevel="0" max="2306" min="2306" style="316" width="30.44"/>
    <col collapsed="false" customWidth="true" hidden="false" outlineLevel="0" max="2307" min="2307" style="316" width="7.33"/>
    <col collapsed="false" customWidth="true" hidden="false" outlineLevel="0" max="2308" min="2308" style="316" width="14"/>
    <col collapsed="false" customWidth="true" hidden="false" outlineLevel="0" max="2309" min="2309" style="316" width="7.56"/>
    <col collapsed="false" customWidth="true" hidden="false" outlineLevel="0" max="2310" min="2310" style="316" width="6.67"/>
    <col collapsed="false" customWidth="true" hidden="false" outlineLevel="0" max="2311" min="2311" style="316" width="16"/>
    <col collapsed="false" customWidth="true" hidden="false" outlineLevel="0" max="2312" min="2312" style="316" width="14.88"/>
    <col collapsed="false" customWidth="true" hidden="false" outlineLevel="0" max="2313" min="2313" style="316" width="16"/>
    <col collapsed="false" customWidth="true" hidden="false" outlineLevel="0" max="2321" min="2314" style="316" width="10.56"/>
    <col collapsed="false" customWidth="true" hidden="false" outlineLevel="0" max="2322" min="2322" style="316" width="10"/>
    <col collapsed="false" customWidth="true" hidden="false" outlineLevel="0" max="2323" min="2323" style="316" width="10.11"/>
    <col collapsed="false" customWidth="false" hidden="false" outlineLevel="0" max="2550" min="2324" style="316" width="8.88"/>
    <col collapsed="false" customWidth="true" hidden="false" outlineLevel="0" max="2560" min="2551" style="316" width="4.11"/>
    <col collapsed="false" customWidth="true" hidden="false" outlineLevel="0" max="2561" min="2561" style="316" width="3.34"/>
    <col collapsed="false" customWidth="true" hidden="false" outlineLevel="0" max="2562" min="2562" style="316" width="30.44"/>
    <col collapsed="false" customWidth="true" hidden="false" outlineLevel="0" max="2563" min="2563" style="316" width="7.33"/>
    <col collapsed="false" customWidth="true" hidden="false" outlineLevel="0" max="2564" min="2564" style="316" width="14"/>
    <col collapsed="false" customWidth="true" hidden="false" outlineLevel="0" max="2565" min="2565" style="316" width="7.56"/>
    <col collapsed="false" customWidth="true" hidden="false" outlineLevel="0" max="2566" min="2566" style="316" width="6.67"/>
    <col collapsed="false" customWidth="true" hidden="false" outlineLevel="0" max="2567" min="2567" style="316" width="16"/>
    <col collapsed="false" customWidth="true" hidden="false" outlineLevel="0" max="2568" min="2568" style="316" width="14.88"/>
    <col collapsed="false" customWidth="true" hidden="false" outlineLevel="0" max="2569" min="2569" style="316" width="16"/>
    <col collapsed="false" customWidth="true" hidden="false" outlineLevel="0" max="2577" min="2570" style="316" width="10.56"/>
    <col collapsed="false" customWidth="true" hidden="false" outlineLevel="0" max="2578" min="2578" style="316" width="10"/>
    <col collapsed="false" customWidth="true" hidden="false" outlineLevel="0" max="2579" min="2579" style="316" width="10.11"/>
    <col collapsed="false" customWidth="false" hidden="false" outlineLevel="0" max="2806" min="2580" style="316" width="8.88"/>
    <col collapsed="false" customWidth="true" hidden="false" outlineLevel="0" max="2816" min="2807" style="316" width="4.11"/>
    <col collapsed="false" customWidth="true" hidden="false" outlineLevel="0" max="2817" min="2817" style="316" width="3.34"/>
    <col collapsed="false" customWidth="true" hidden="false" outlineLevel="0" max="2818" min="2818" style="316" width="30.44"/>
    <col collapsed="false" customWidth="true" hidden="false" outlineLevel="0" max="2819" min="2819" style="316" width="7.33"/>
    <col collapsed="false" customWidth="true" hidden="false" outlineLevel="0" max="2820" min="2820" style="316" width="14"/>
    <col collapsed="false" customWidth="true" hidden="false" outlineLevel="0" max="2821" min="2821" style="316" width="7.56"/>
    <col collapsed="false" customWidth="true" hidden="false" outlineLevel="0" max="2822" min="2822" style="316" width="6.67"/>
    <col collapsed="false" customWidth="true" hidden="false" outlineLevel="0" max="2823" min="2823" style="316" width="16"/>
    <col collapsed="false" customWidth="true" hidden="false" outlineLevel="0" max="2824" min="2824" style="316" width="14.88"/>
    <col collapsed="false" customWidth="true" hidden="false" outlineLevel="0" max="2825" min="2825" style="316" width="16"/>
    <col collapsed="false" customWidth="true" hidden="false" outlineLevel="0" max="2833" min="2826" style="316" width="10.56"/>
    <col collapsed="false" customWidth="true" hidden="false" outlineLevel="0" max="2834" min="2834" style="316" width="10"/>
    <col collapsed="false" customWidth="true" hidden="false" outlineLevel="0" max="2835" min="2835" style="316" width="10.11"/>
    <col collapsed="false" customWidth="false" hidden="false" outlineLevel="0" max="3062" min="2836" style="316" width="8.88"/>
    <col collapsed="false" customWidth="true" hidden="false" outlineLevel="0" max="3072" min="3063" style="316" width="4.11"/>
    <col collapsed="false" customWidth="true" hidden="false" outlineLevel="0" max="3073" min="3073" style="316" width="3.34"/>
    <col collapsed="false" customWidth="true" hidden="false" outlineLevel="0" max="3074" min="3074" style="316" width="30.44"/>
    <col collapsed="false" customWidth="true" hidden="false" outlineLevel="0" max="3075" min="3075" style="316" width="7.33"/>
    <col collapsed="false" customWidth="true" hidden="false" outlineLevel="0" max="3076" min="3076" style="316" width="14"/>
    <col collapsed="false" customWidth="true" hidden="false" outlineLevel="0" max="3077" min="3077" style="316" width="7.56"/>
    <col collapsed="false" customWidth="true" hidden="false" outlineLevel="0" max="3078" min="3078" style="316" width="6.67"/>
    <col collapsed="false" customWidth="true" hidden="false" outlineLevel="0" max="3079" min="3079" style="316" width="16"/>
    <col collapsed="false" customWidth="true" hidden="false" outlineLevel="0" max="3080" min="3080" style="316" width="14.88"/>
    <col collapsed="false" customWidth="true" hidden="false" outlineLevel="0" max="3081" min="3081" style="316" width="16"/>
    <col collapsed="false" customWidth="true" hidden="false" outlineLevel="0" max="3089" min="3082" style="316" width="10.56"/>
    <col collapsed="false" customWidth="true" hidden="false" outlineLevel="0" max="3090" min="3090" style="316" width="10"/>
    <col collapsed="false" customWidth="true" hidden="false" outlineLevel="0" max="3091" min="3091" style="316" width="10.11"/>
    <col collapsed="false" customWidth="false" hidden="false" outlineLevel="0" max="3318" min="3092" style="316" width="8.88"/>
    <col collapsed="false" customWidth="true" hidden="false" outlineLevel="0" max="3328" min="3319" style="316" width="4.11"/>
    <col collapsed="false" customWidth="true" hidden="false" outlineLevel="0" max="3329" min="3329" style="316" width="3.34"/>
    <col collapsed="false" customWidth="true" hidden="false" outlineLevel="0" max="3330" min="3330" style="316" width="30.44"/>
    <col collapsed="false" customWidth="true" hidden="false" outlineLevel="0" max="3331" min="3331" style="316" width="7.33"/>
    <col collapsed="false" customWidth="true" hidden="false" outlineLevel="0" max="3332" min="3332" style="316" width="14"/>
    <col collapsed="false" customWidth="true" hidden="false" outlineLevel="0" max="3333" min="3333" style="316" width="7.56"/>
    <col collapsed="false" customWidth="true" hidden="false" outlineLevel="0" max="3334" min="3334" style="316" width="6.67"/>
    <col collapsed="false" customWidth="true" hidden="false" outlineLevel="0" max="3335" min="3335" style="316" width="16"/>
    <col collapsed="false" customWidth="true" hidden="false" outlineLevel="0" max="3336" min="3336" style="316" width="14.88"/>
    <col collapsed="false" customWidth="true" hidden="false" outlineLevel="0" max="3337" min="3337" style="316" width="16"/>
    <col collapsed="false" customWidth="true" hidden="false" outlineLevel="0" max="3345" min="3338" style="316" width="10.56"/>
    <col collapsed="false" customWidth="true" hidden="false" outlineLevel="0" max="3346" min="3346" style="316" width="10"/>
    <col collapsed="false" customWidth="true" hidden="false" outlineLevel="0" max="3347" min="3347" style="316" width="10.11"/>
    <col collapsed="false" customWidth="false" hidden="false" outlineLevel="0" max="3574" min="3348" style="316" width="8.88"/>
    <col collapsed="false" customWidth="true" hidden="false" outlineLevel="0" max="3584" min="3575" style="316" width="4.11"/>
    <col collapsed="false" customWidth="true" hidden="false" outlineLevel="0" max="3585" min="3585" style="316" width="3.34"/>
    <col collapsed="false" customWidth="true" hidden="false" outlineLevel="0" max="3586" min="3586" style="316" width="30.44"/>
    <col collapsed="false" customWidth="true" hidden="false" outlineLevel="0" max="3587" min="3587" style="316" width="7.33"/>
    <col collapsed="false" customWidth="true" hidden="false" outlineLevel="0" max="3588" min="3588" style="316" width="14"/>
    <col collapsed="false" customWidth="true" hidden="false" outlineLevel="0" max="3589" min="3589" style="316" width="7.56"/>
    <col collapsed="false" customWidth="true" hidden="false" outlineLevel="0" max="3590" min="3590" style="316" width="6.67"/>
    <col collapsed="false" customWidth="true" hidden="false" outlineLevel="0" max="3591" min="3591" style="316" width="16"/>
    <col collapsed="false" customWidth="true" hidden="false" outlineLevel="0" max="3592" min="3592" style="316" width="14.88"/>
    <col collapsed="false" customWidth="true" hidden="false" outlineLevel="0" max="3593" min="3593" style="316" width="16"/>
    <col collapsed="false" customWidth="true" hidden="false" outlineLevel="0" max="3601" min="3594" style="316" width="10.56"/>
    <col collapsed="false" customWidth="true" hidden="false" outlineLevel="0" max="3602" min="3602" style="316" width="10"/>
    <col collapsed="false" customWidth="true" hidden="false" outlineLevel="0" max="3603" min="3603" style="316" width="10.11"/>
    <col collapsed="false" customWidth="false" hidden="false" outlineLevel="0" max="3830" min="3604" style="316" width="8.88"/>
    <col collapsed="false" customWidth="true" hidden="false" outlineLevel="0" max="3840" min="3831" style="316" width="4.11"/>
    <col collapsed="false" customWidth="true" hidden="false" outlineLevel="0" max="3841" min="3841" style="316" width="3.34"/>
    <col collapsed="false" customWidth="true" hidden="false" outlineLevel="0" max="3842" min="3842" style="316" width="30.44"/>
    <col collapsed="false" customWidth="true" hidden="false" outlineLevel="0" max="3843" min="3843" style="316" width="7.33"/>
    <col collapsed="false" customWidth="true" hidden="false" outlineLevel="0" max="3844" min="3844" style="316" width="14"/>
    <col collapsed="false" customWidth="true" hidden="false" outlineLevel="0" max="3845" min="3845" style="316" width="7.56"/>
    <col collapsed="false" customWidth="true" hidden="false" outlineLevel="0" max="3846" min="3846" style="316" width="6.67"/>
    <col collapsed="false" customWidth="true" hidden="false" outlineLevel="0" max="3847" min="3847" style="316" width="16"/>
    <col collapsed="false" customWidth="true" hidden="false" outlineLevel="0" max="3848" min="3848" style="316" width="14.88"/>
    <col collapsed="false" customWidth="true" hidden="false" outlineLevel="0" max="3849" min="3849" style="316" width="16"/>
    <col collapsed="false" customWidth="true" hidden="false" outlineLevel="0" max="3857" min="3850" style="316" width="10.56"/>
    <col collapsed="false" customWidth="true" hidden="false" outlineLevel="0" max="3858" min="3858" style="316" width="10"/>
    <col collapsed="false" customWidth="true" hidden="false" outlineLevel="0" max="3859" min="3859" style="316" width="10.11"/>
    <col collapsed="false" customWidth="false" hidden="false" outlineLevel="0" max="4086" min="3860" style="316" width="8.88"/>
    <col collapsed="false" customWidth="true" hidden="false" outlineLevel="0" max="4096" min="4087" style="316" width="4.11"/>
    <col collapsed="false" customWidth="true" hidden="false" outlineLevel="0" max="4097" min="4097" style="316" width="3.34"/>
    <col collapsed="false" customWidth="true" hidden="false" outlineLevel="0" max="4098" min="4098" style="316" width="30.44"/>
    <col collapsed="false" customWidth="true" hidden="false" outlineLevel="0" max="4099" min="4099" style="316" width="7.33"/>
    <col collapsed="false" customWidth="true" hidden="false" outlineLevel="0" max="4100" min="4100" style="316" width="14"/>
    <col collapsed="false" customWidth="true" hidden="false" outlineLevel="0" max="4101" min="4101" style="316" width="7.56"/>
    <col collapsed="false" customWidth="true" hidden="false" outlineLevel="0" max="4102" min="4102" style="316" width="6.67"/>
    <col collapsed="false" customWidth="true" hidden="false" outlineLevel="0" max="4103" min="4103" style="316" width="16"/>
    <col collapsed="false" customWidth="true" hidden="false" outlineLevel="0" max="4104" min="4104" style="316" width="14.88"/>
    <col collapsed="false" customWidth="true" hidden="false" outlineLevel="0" max="4105" min="4105" style="316" width="16"/>
    <col collapsed="false" customWidth="true" hidden="false" outlineLevel="0" max="4113" min="4106" style="316" width="10.56"/>
    <col collapsed="false" customWidth="true" hidden="false" outlineLevel="0" max="4114" min="4114" style="316" width="10"/>
    <col collapsed="false" customWidth="true" hidden="false" outlineLevel="0" max="4115" min="4115" style="316" width="10.11"/>
    <col collapsed="false" customWidth="false" hidden="false" outlineLevel="0" max="4342" min="4116" style="316" width="8.88"/>
    <col collapsed="false" customWidth="true" hidden="false" outlineLevel="0" max="4352" min="4343" style="316" width="4.11"/>
    <col collapsed="false" customWidth="true" hidden="false" outlineLevel="0" max="4353" min="4353" style="316" width="3.34"/>
    <col collapsed="false" customWidth="true" hidden="false" outlineLevel="0" max="4354" min="4354" style="316" width="30.44"/>
    <col collapsed="false" customWidth="true" hidden="false" outlineLevel="0" max="4355" min="4355" style="316" width="7.33"/>
    <col collapsed="false" customWidth="true" hidden="false" outlineLevel="0" max="4356" min="4356" style="316" width="14"/>
    <col collapsed="false" customWidth="true" hidden="false" outlineLevel="0" max="4357" min="4357" style="316" width="7.56"/>
    <col collapsed="false" customWidth="true" hidden="false" outlineLevel="0" max="4358" min="4358" style="316" width="6.67"/>
    <col collapsed="false" customWidth="true" hidden="false" outlineLevel="0" max="4359" min="4359" style="316" width="16"/>
    <col collapsed="false" customWidth="true" hidden="false" outlineLevel="0" max="4360" min="4360" style="316" width="14.88"/>
    <col collapsed="false" customWidth="true" hidden="false" outlineLevel="0" max="4361" min="4361" style="316" width="16"/>
    <col collapsed="false" customWidth="true" hidden="false" outlineLevel="0" max="4369" min="4362" style="316" width="10.56"/>
    <col collapsed="false" customWidth="true" hidden="false" outlineLevel="0" max="4370" min="4370" style="316" width="10"/>
    <col collapsed="false" customWidth="true" hidden="false" outlineLevel="0" max="4371" min="4371" style="316" width="10.11"/>
    <col collapsed="false" customWidth="false" hidden="false" outlineLevel="0" max="4598" min="4372" style="316" width="8.88"/>
    <col collapsed="false" customWidth="true" hidden="false" outlineLevel="0" max="4608" min="4599" style="316" width="4.11"/>
    <col collapsed="false" customWidth="true" hidden="false" outlineLevel="0" max="4609" min="4609" style="316" width="3.34"/>
    <col collapsed="false" customWidth="true" hidden="false" outlineLevel="0" max="4610" min="4610" style="316" width="30.44"/>
    <col collapsed="false" customWidth="true" hidden="false" outlineLevel="0" max="4611" min="4611" style="316" width="7.33"/>
    <col collapsed="false" customWidth="true" hidden="false" outlineLevel="0" max="4612" min="4612" style="316" width="14"/>
    <col collapsed="false" customWidth="true" hidden="false" outlineLevel="0" max="4613" min="4613" style="316" width="7.56"/>
    <col collapsed="false" customWidth="true" hidden="false" outlineLevel="0" max="4614" min="4614" style="316" width="6.67"/>
    <col collapsed="false" customWidth="true" hidden="false" outlineLevel="0" max="4615" min="4615" style="316" width="16"/>
    <col collapsed="false" customWidth="true" hidden="false" outlineLevel="0" max="4616" min="4616" style="316" width="14.88"/>
    <col collapsed="false" customWidth="true" hidden="false" outlineLevel="0" max="4617" min="4617" style="316" width="16"/>
    <col collapsed="false" customWidth="true" hidden="false" outlineLevel="0" max="4625" min="4618" style="316" width="10.56"/>
    <col collapsed="false" customWidth="true" hidden="false" outlineLevel="0" max="4626" min="4626" style="316" width="10"/>
    <col collapsed="false" customWidth="true" hidden="false" outlineLevel="0" max="4627" min="4627" style="316" width="10.11"/>
    <col collapsed="false" customWidth="false" hidden="false" outlineLevel="0" max="4854" min="4628" style="316" width="8.88"/>
    <col collapsed="false" customWidth="true" hidden="false" outlineLevel="0" max="4864" min="4855" style="316" width="4.11"/>
    <col collapsed="false" customWidth="true" hidden="false" outlineLevel="0" max="4865" min="4865" style="316" width="3.34"/>
    <col collapsed="false" customWidth="true" hidden="false" outlineLevel="0" max="4866" min="4866" style="316" width="30.44"/>
    <col collapsed="false" customWidth="true" hidden="false" outlineLevel="0" max="4867" min="4867" style="316" width="7.33"/>
    <col collapsed="false" customWidth="true" hidden="false" outlineLevel="0" max="4868" min="4868" style="316" width="14"/>
    <col collapsed="false" customWidth="true" hidden="false" outlineLevel="0" max="4869" min="4869" style="316" width="7.56"/>
    <col collapsed="false" customWidth="true" hidden="false" outlineLevel="0" max="4870" min="4870" style="316" width="6.67"/>
    <col collapsed="false" customWidth="true" hidden="false" outlineLevel="0" max="4871" min="4871" style="316" width="16"/>
    <col collapsed="false" customWidth="true" hidden="false" outlineLevel="0" max="4872" min="4872" style="316" width="14.88"/>
    <col collapsed="false" customWidth="true" hidden="false" outlineLevel="0" max="4873" min="4873" style="316" width="16"/>
    <col collapsed="false" customWidth="true" hidden="false" outlineLevel="0" max="4881" min="4874" style="316" width="10.56"/>
    <col collapsed="false" customWidth="true" hidden="false" outlineLevel="0" max="4882" min="4882" style="316" width="10"/>
    <col collapsed="false" customWidth="true" hidden="false" outlineLevel="0" max="4883" min="4883" style="316" width="10.11"/>
    <col collapsed="false" customWidth="false" hidden="false" outlineLevel="0" max="5110" min="4884" style="316" width="8.88"/>
    <col collapsed="false" customWidth="true" hidden="false" outlineLevel="0" max="5120" min="5111" style="316" width="4.11"/>
    <col collapsed="false" customWidth="true" hidden="false" outlineLevel="0" max="5121" min="5121" style="316" width="3.34"/>
    <col collapsed="false" customWidth="true" hidden="false" outlineLevel="0" max="5122" min="5122" style="316" width="30.44"/>
    <col collapsed="false" customWidth="true" hidden="false" outlineLevel="0" max="5123" min="5123" style="316" width="7.33"/>
    <col collapsed="false" customWidth="true" hidden="false" outlineLevel="0" max="5124" min="5124" style="316" width="14"/>
    <col collapsed="false" customWidth="true" hidden="false" outlineLevel="0" max="5125" min="5125" style="316" width="7.56"/>
    <col collapsed="false" customWidth="true" hidden="false" outlineLevel="0" max="5126" min="5126" style="316" width="6.67"/>
    <col collapsed="false" customWidth="true" hidden="false" outlineLevel="0" max="5127" min="5127" style="316" width="16"/>
    <col collapsed="false" customWidth="true" hidden="false" outlineLevel="0" max="5128" min="5128" style="316" width="14.88"/>
    <col collapsed="false" customWidth="true" hidden="false" outlineLevel="0" max="5129" min="5129" style="316" width="16"/>
    <col collapsed="false" customWidth="true" hidden="false" outlineLevel="0" max="5137" min="5130" style="316" width="10.56"/>
    <col collapsed="false" customWidth="true" hidden="false" outlineLevel="0" max="5138" min="5138" style="316" width="10"/>
    <col collapsed="false" customWidth="true" hidden="false" outlineLevel="0" max="5139" min="5139" style="316" width="10.11"/>
    <col collapsed="false" customWidth="false" hidden="false" outlineLevel="0" max="5366" min="5140" style="316" width="8.88"/>
    <col collapsed="false" customWidth="true" hidden="false" outlineLevel="0" max="5376" min="5367" style="316" width="4.11"/>
    <col collapsed="false" customWidth="true" hidden="false" outlineLevel="0" max="5377" min="5377" style="316" width="3.34"/>
    <col collapsed="false" customWidth="true" hidden="false" outlineLevel="0" max="5378" min="5378" style="316" width="30.44"/>
    <col collapsed="false" customWidth="true" hidden="false" outlineLevel="0" max="5379" min="5379" style="316" width="7.33"/>
    <col collapsed="false" customWidth="true" hidden="false" outlineLevel="0" max="5380" min="5380" style="316" width="14"/>
    <col collapsed="false" customWidth="true" hidden="false" outlineLevel="0" max="5381" min="5381" style="316" width="7.56"/>
    <col collapsed="false" customWidth="true" hidden="false" outlineLevel="0" max="5382" min="5382" style="316" width="6.67"/>
    <col collapsed="false" customWidth="true" hidden="false" outlineLevel="0" max="5383" min="5383" style="316" width="16"/>
    <col collapsed="false" customWidth="true" hidden="false" outlineLevel="0" max="5384" min="5384" style="316" width="14.88"/>
    <col collapsed="false" customWidth="true" hidden="false" outlineLevel="0" max="5385" min="5385" style="316" width="16"/>
    <col collapsed="false" customWidth="true" hidden="false" outlineLevel="0" max="5393" min="5386" style="316" width="10.56"/>
    <col collapsed="false" customWidth="true" hidden="false" outlineLevel="0" max="5394" min="5394" style="316" width="10"/>
    <col collapsed="false" customWidth="true" hidden="false" outlineLevel="0" max="5395" min="5395" style="316" width="10.11"/>
    <col collapsed="false" customWidth="false" hidden="false" outlineLevel="0" max="5622" min="5396" style="316" width="8.88"/>
    <col collapsed="false" customWidth="true" hidden="false" outlineLevel="0" max="5632" min="5623" style="316" width="4.11"/>
    <col collapsed="false" customWidth="true" hidden="false" outlineLevel="0" max="5633" min="5633" style="316" width="3.34"/>
    <col collapsed="false" customWidth="true" hidden="false" outlineLevel="0" max="5634" min="5634" style="316" width="30.44"/>
    <col collapsed="false" customWidth="true" hidden="false" outlineLevel="0" max="5635" min="5635" style="316" width="7.33"/>
    <col collapsed="false" customWidth="true" hidden="false" outlineLevel="0" max="5636" min="5636" style="316" width="14"/>
    <col collapsed="false" customWidth="true" hidden="false" outlineLevel="0" max="5637" min="5637" style="316" width="7.56"/>
    <col collapsed="false" customWidth="true" hidden="false" outlineLevel="0" max="5638" min="5638" style="316" width="6.67"/>
    <col collapsed="false" customWidth="true" hidden="false" outlineLevel="0" max="5639" min="5639" style="316" width="16"/>
    <col collapsed="false" customWidth="true" hidden="false" outlineLevel="0" max="5640" min="5640" style="316" width="14.88"/>
    <col collapsed="false" customWidth="true" hidden="false" outlineLevel="0" max="5641" min="5641" style="316" width="16"/>
    <col collapsed="false" customWidth="true" hidden="false" outlineLevel="0" max="5649" min="5642" style="316" width="10.56"/>
    <col collapsed="false" customWidth="true" hidden="false" outlineLevel="0" max="5650" min="5650" style="316" width="10"/>
    <col collapsed="false" customWidth="true" hidden="false" outlineLevel="0" max="5651" min="5651" style="316" width="10.11"/>
    <col collapsed="false" customWidth="false" hidden="false" outlineLevel="0" max="5878" min="5652" style="316" width="8.88"/>
    <col collapsed="false" customWidth="true" hidden="false" outlineLevel="0" max="5888" min="5879" style="316" width="4.11"/>
    <col collapsed="false" customWidth="true" hidden="false" outlineLevel="0" max="5889" min="5889" style="316" width="3.34"/>
    <col collapsed="false" customWidth="true" hidden="false" outlineLevel="0" max="5890" min="5890" style="316" width="30.44"/>
    <col collapsed="false" customWidth="true" hidden="false" outlineLevel="0" max="5891" min="5891" style="316" width="7.33"/>
    <col collapsed="false" customWidth="true" hidden="false" outlineLevel="0" max="5892" min="5892" style="316" width="14"/>
    <col collapsed="false" customWidth="true" hidden="false" outlineLevel="0" max="5893" min="5893" style="316" width="7.56"/>
    <col collapsed="false" customWidth="true" hidden="false" outlineLevel="0" max="5894" min="5894" style="316" width="6.67"/>
    <col collapsed="false" customWidth="true" hidden="false" outlineLevel="0" max="5895" min="5895" style="316" width="16"/>
    <col collapsed="false" customWidth="true" hidden="false" outlineLevel="0" max="5896" min="5896" style="316" width="14.88"/>
    <col collapsed="false" customWidth="true" hidden="false" outlineLevel="0" max="5897" min="5897" style="316" width="16"/>
    <col collapsed="false" customWidth="true" hidden="false" outlineLevel="0" max="5905" min="5898" style="316" width="10.56"/>
    <col collapsed="false" customWidth="true" hidden="false" outlineLevel="0" max="5906" min="5906" style="316" width="10"/>
    <col collapsed="false" customWidth="true" hidden="false" outlineLevel="0" max="5907" min="5907" style="316" width="10.11"/>
    <col collapsed="false" customWidth="false" hidden="false" outlineLevel="0" max="6134" min="5908" style="316" width="8.88"/>
    <col collapsed="false" customWidth="true" hidden="false" outlineLevel="0" max="6144" min="6135" style="316" width="4.11"/>
    <col collapsed="false" customWidth="true" hidden="false" outlineLevel="0" max="6145" min="6145" style="316" width="3.34"/>
    <col collapsed="false" customWidth="true" hidden="false" outlineLevel="0" max="6146" min="6146" style="316" width="30.44"/>
    <col collapsed="false" customWidth="true" hidden="false" outlineLevel="0" max="6147" min="6147" style="316" width="7.33"/>
    <col collapsed="false" customWidth="true" hidden="false" outlineLevel="0" max="6148" min="6148" style="316" width="14"/>
    <col collapsed="false" customWidth="true" hidden="false" outlineLevel="0" max="6149" min="6149" style="316" width="7.56"/>
    <col collapsed="false" customWidth="true" hidden="false" outlineLevel="0" max="6150" min="6150" style="316" width="6.67"/>
    <col collapsed="false" customWidth="true" hidden="false" outlineLevel="0" max="6151" min="6151" style="316" width="16"/>
    <col collapsed="false" customWidth="true" hidden="false" outlineLevel="0" max="6152" min="6152" style="316" width="14.88"/>
    <col collapsed="false" customWidth="true" hidden="false" outlineLevel="0" max="6153" min="6153" style="316" width="16"/>
    <col collapsed="false" customWidth="true" hidden="false" outlineLevel="0" max="6161" min="6154" style="316" width="10.56"/>
    <col collapsed="false" customWidth="true" hidden="false" outlineLevel="0" max="6162" min="6162" style="316" width="10"/>
    <col collapsed="false" customWidth="true" hidden="false" outlineLevel="0" max="6163" min="6163" style="316" width="10.11"/>
    <col collapsed="false" customWidth="false" hidden="false" outlineLevel="0" max="6390" min="6164" style="316" width="8.88"/>
    <col collapsed="false" customWidth="true" hidden="false" outlineLevel="0" max="6400" min="6391" style="316" width="4.11"/>
    <col collapsed="false" customWidth="true" hidden="false" outlineLevel="0" max="6401" min="6401" style="316" width="3.34"/>
    <col collapsed="false" customWidth="true" hidden="false" outlineLevel="0" max="6402" min="6402" style="316" width="30.44"/>
    <col collapsed="false" customWidth="true" hidden="false" outlineLevel="0" max="6403" min="6403" style="316" width="7.33"/>
    <col collapsed="false" customWidth="true" hidden="false" outlineLevel="0" max="6404" min="6404" style="316" width="14"/>
    <col collapsed="false" customWidth="true" hidden="false" outlineLevel="0" max="6405" min="6405" style="316" width="7.56"/>
    <col collapsed="false" customWidth="true" hidden="false" outlineLevel="0" max="6406" min="6406" style="316" width="6.67"/>
    <col collapsed="false" customWidth="true" hidden="false" outlineLevel="0" max="6407" min="6407" style="316" width="16"/>
    <col collapsed="false" customWidth="true" hidden="false" outlineLevel="0" max="6408" min="6408" style="316" width="14.88"/>
    <col collapsed="false" customWidth="true" hidden="false" outlineLevel="0" max="6409" min="6409" style="316" width="16"/>
    <col collapsed="false" customWidth="true" hidden="false" outlineLevel="0" max="6417" min="6410" style="316" width="10.56"/>
    <col collapsed="false" customWidth="true" hidden="false" outlineLevel="0" max="6418" min="6418" style="316" width="10"/>
    <col collapsed="false" customWidth="true" hidden="false" outlineLevel="0" max="6419" min="6419" style="316" width="10.11"/>
    <col collapsed="false" customWidth="false" hidden="false" outlineLevel="0" max="6646" min="6420" style="316" width="8.88"/>
    <col collapsed="false" customWidth="true" hidden="false" outlineLevel="0" max="6656" min="6647" style="316" width="4.11"/>
    <col collapsed="false" customWidth="true" hidden="false" outlineLevel="0" max="6657" min="6657" style="316" width="3.34"/>
    <col collapsed="false" customWidth="true" hidden="false" outlineLevel="0" max="6658" min="6658" style="316" width="30.44"/>
    <col collapsed="false" customWidth="true" hidden="false" outlineLevel="0" max="6659" min="6659" style="316" width="7.33"/>
    <col collapsed="false" customWidth="true" hidden="false" outlineLevel="0" max="6660" min="6660" style="316" width="14"/>
    <col collapsed="false" customWidth="true" hidden="false" outlineLevel="0" max="6661" min="6661" style="316" width="7.56"/>
    <col collapsed="false" customWidth="true" hidden="false" outlineLevel="0" max="6662" min="6662" style="316" width="6.67"/>
    <col collapsed="false" customWidth="true" hidden="false" outlineLevel="0" max="6663" min="6663" style="316" width="16"/>
    <col collapsed="false" customWidth="true" hidden="false" outlineLevel="0" max="6664" min="6664" style="316" width="14.88"/>
    <col collapsed="false" customWidth="true" hidden="false" outlineLevel="0" max="6665" min="6665" style="316" width="16"/>
    <col collapsed="false" customWidth="true" hidden="false" outlineLevel="0" max="6673" min="6666" style="316" width="10.56"/>
    <col collapsed="false" customWidth="true" hidden="false" outlineLevel="0" max="6674" min="6674" style="316" width="10"/>
    <col collapsed="false" customWidth="true" hidden="false" outlineLevel="0" max="6675" min="6675" style="316" width="10.11"/>
    <col collapsed="false" customWidth="false" hidden="false" outlineLevel="0" max="6902" min="6676" style="316" width="8.88"/>
    <col collapsed="false" customWidth="true" hidden="false" outlineLevel="0" max="6912" min="6903" style="316" width="4.11"/>
    <col collapsed="false" customWidth="true" hidden="false" outlineLevel="0" max="6913" min="6913" style="316" width="3.34"/>
    <col collapsed="false" customWidth="true" hidden="false" outlineLevel="0" max="6914" min="6914" style="316" width="30.44"/>
    <col collapsed="false" customWidth="true" hidden="false" outlineLevel="0" max="6915" min="6915" style="316" width="7.33"/>
    <col collapsed="false" customWidth="true" hidden="false" outlineLevel="0" max="6916" min="6916" style="316" width="14"/>
    <col collapsed="false" customWidth="true" hidden="false" outlineLevel="0" max="6917" min="6917" style="316" width="7.56"/>
    <col collapsed="false" customWidth="true" hidden="false" outlineLevel="0" max="6918" min="6918" style="316" width="6.67"/>
    <col collapsed="false" customWidth="true" hidden="false" outlineLevel="0" max="6919" min="6919" style="316" width="16"/>
    <col collapsed="false" customWidth="true" hidden="false" outlineLevel="0" max="6920" min="6920" style="316" width="14.88"/>
    <col collapsed="false" customWidth="true" hidden="false" outlineLevel="0" max="6921" min="6921" style="316" width="16"/>
    <col collapsed="false" customWidth="true" hidden="false" outlineLevel="0" max="6929" min="6922" style="316" width="10.56"/>
    <col collapsed="false" customWidth="true" hidden="false" outlineLevel="0" max="6930" min="6930" style="316" width="10"/>
    <col collapsed="false" customWidth="true" hidden="false" outlineLevel="0" max="6931" min="6931" style="316" width="10.11"/>
    <col collapsed="false" customWidth="false" hidden="false" outlineLevel="0" max="7158" min="6932" style="316" width="8.88"/>
    <col collapsed="false" customWidth="true" hidden="false" outlineLevel="0" max="7168" min="7159" style="316" width="4.11"/>
    <col collapsed="false" customWidth="true" hidden="false" outlineLevel="0" max="7169" min="7169" style="316" width="3.34"/>
    <col collapsed="false" customWidth="true" hidden="false" outlineLevel="0" max="7170" min="7170" style="316" width="30.44"/>
    <col collapsed="false" customWidth="true" hidden="false" outlineLevel="0" max="7171" min="7171" style="316" width="7.33"/>
    <col collapsed="false" customWidth="true" hidden="false" outlineLevel="0" max="7172" min="7172" style="316" width="14"/>
    <col collapsed="false" customWidth="true" hidden="false" outlineLevel="0" max="7173" min="7173" style="316" width="7.56"/>
    <col collapsed="false" customWidth="true" hidden="false" outlineLevel="0" max="7174" min="7174" style="316" width="6.67"/>
    <col collapsed="false" customWidth="true" hidden="false" outlineLevel="0" max="7175" min="7175" style="316" width="16"/>
    <col collapsed="false" customWidth="true" hidden="false" outlineLevel="0" max="7176" min="7176" style="316" width="14.88"/>
    <col collapsed="false" customWidth="true" hidden="false" outlineLevel="0" max="7177" min="7177" style="316" width="16"/>
    <col collapsed="false" customWidth="true" hidden="false" outlineLevel="0" max="7185" min="7178" style="316" width="10.56"/>
    <col collapsed="false" customWidth="true" hidden="false" outlineLevel="0" max="7186" min="7186" style="316" width="10"/>
    <col collapsed="false" customWidth="true" hidden="false" outlineLevel="0" max="7187" min="7187" style="316" width="10.11"/>
    <col collapsed="false" customWidth="false" hidden="false" outlineLevel="0" max="7414" min="7188" style="316" width="8.88"/>
    <col collapsed="false" customWidth="true" hidden="false" outlineLevel="0" max="7424" min="7415" style="316" width="4.11"/>
    <col collapsed="false" customWidth="true" hidden="false" outlineLevel="0" max="7425" min="7425" style="316" width="3.34"/>
    <col collapsed="false" customWidth="true" hidden="false" outlineLevel="0" max="7426" min="7426" style="316" width="30.44"/>
    <col collapsed="false" customWidth="true" hidden="false" outlineLevel="0" max="7427" min="7427" style="316" width="7.33"/>
    <col collapsed="false" customWidth="true" hidden="false" outlineLevel="0" max="7428" min="7428" style="316" width="14"/>
    <col collapsed="false" customWidth="true" hidden="false" outlineLevel="0" max="7429" min="7429" style="316" width="7.56"/>
    <col collapsed="false" customWidth="true" hidden="false" outlineLevel="0" max="7430" min="7430" style="316" width="6.67"/>
    <col collapsed="false" customWidth="true" hidden="false" outlineLevel="0" max="7431" min="7431" style="316" width="16"/>
    <col collapsed="false" customWidth="true" hidden="false" outlineLevel="0" max="7432" min="7432" style="316" width="14.88"/>
    <col collapsed="false" customWidth="true" hidden="false" outlineLevel="0" max="7433" min="7433" style="316" width="16"/>
    <col collapsed="false" customWidth="true" hidden="false" outlineLevel="0" max="7441" min="7434" style="316" width="10.56"/>
    <col collapsed="false" customWidth="true" hidden="false" outlineLevel="0" max="7442" min="7442" style="316" width="10"/>
    <col collapsed="false" customWidth="true" hidden="false" outlineLevel="0" max="7443" min="7443" style="316" width="10.11"/>
    <col collapsed="false" customWidth="false" hidden="false" outlineLevel="0" max="7670" min="7444" style="316" width="8.88"/>
    <col collapsed="false" customWidth="true" hidden="false" outlineLevel="0" max="7680" min="7671" style="316" width="4.11"/>
    <col collapsed="false" customWidth="true" hidden="false" outlineLevel="0" max="7681" min="7681" style="316" width="3.34"/>
    <col collapsed="false" customWidth="true" hidden="false" outlineLevel="0" max="7682" min="7682" style="316" width="30.44"/>
    <col collapsed="false" customWidth="true" hidden="false" outlineLevel="0" max="7683" min="7683" style="316" width="7.33"/>
    <col collapsed="false" customWidth="true" hidden="false" outlineLevel="0" max="7684" min="7684" style="316" width="14"/>
    <col collapsed="false" customWidth="true" hidden="false" outlineLevel="0" max="7685" min="7685" style="316" width="7.56"/>
    <col collapsed="false" customWidth="true" hidden="false" outlineLevel="0" max="7686" min="7686" style="316" width="6.67"/>
    <col collapsed="false" customWidth="true" hidden="false" outlineLevel="0" max="7687" min="7687" style="316" width="16"/>
    <col collapsed="false" customWidth="true" hidden="false" outlineLevel="0" max="7688" min="7688" style="316" width="14.88"/>
    <col collapsed="false" customWidth="true" hidden="false" outlineLevel="0" max="7689" min="7689" style="316" width="16"/>
    <col collapsed="false" customWidth="true" hidden="false" outlineLevel="0" max="7697" min="7690" style="316" width="10.56"/>
    <col collapsed="false" customWidth="true" hidden="false" outlineLevel="0" max="7698" min="7698" style="316" width="10"/>
    <col collapsed="false" customWidth="true" hidden="false" outlineLevel="0" max="7699" min="7699" style="316" width="10.11"/>
    <col collapsed="false" customWidth="false" hidden="false" outlineLevel="0" max="7926" min="7700" style="316" width="8.88"/>
    <col collapsed="false" customWidth="true" hidden="false" outlineLevel="0" max="7936" min="7927" style="316" width="4.11"/>
    <col collapsed="false" customWidth="true" hidden="false" outlineLevel="0" max="7937" min="7937" style="316" width="3.34"/>
    <col collapsed="false" customWidth="true" hidden="false" outlineLevel="0" max="7938" min="7938" style="316" width="30.44"/>
    <col collapsed="false" customWidth="true" hidden="false" outlineLevel="0" max="7939" min="7939" style="316" width="7.33"/>
    <col collapsed="false" customWidth="true" hidden="false" outlineLevel="0" max="7940" min="7940" style="316" width="14"/>
    <col collapsed="false" customWidth="true" hidden="false" outlineLevel="0" max="7941" min="7941" style="316" width="7.56"/>
    <col collapsed="false" customWidth="true" hidden="false" outlineLevel="0" max="7942" min="7942" style="316" width="6.67"/>
    <col collapsed="false" customWidth="true" hidden="false" outlineLevel="0" max="7943" min="7943" style="316" width="16"/>
    <col collapsed="false" customWidth="true" hidden="false" outlineLevel="0" max="7944" min="7944" style="316" width="14.88"/>
    <col collapsed="false" customWidth="true" hidden="false" outlineLevel="0" max="7945" min="7945" style="316" width="16"/>
    <col collapsed="false" customWidth="true" hidden="false" outlineLevel="0" max="7953" min="7946" style="316" width="10.56"/>
    <col collapsed="false" customWidth="true" hidden="false" outlineLevel="0" max="7954" min="7954" style="316" width="10"/>
    <col collapsed="false" customWidth="true" hidden="false" outlineLevel="0" max="7955" min="7955" style="316" width="10.11"/>
    <col collapsed="false" customWidth="false" hidden="false" outlineLevel="0" max="8182" min="7956" style="316" width="8.88"/>
    <col collapsed="false" customWidth="true" hidden="false" outlineLevel="0" max="8192" min="8183" style="316" width="4.11"/>
    <col collapsed="false" customWidth="true" hidden="false" outlineLevel="0" max="8193" min="8193" style="316" width="3.34"/>
    <col collapsed="false" customWidth="true" hidden="false" outlineLevel="0" max="8194" min="8194" style="316" width="30.44"/>
    <col collapsed="false" customWidth="true" hidden="false" outlineLevel="0" max="8195" min="8195" style="316" width="7.33"/>
    <col collapsed="false" customWidth="true" hidden="false" outlineLevel="0" max="8196" min="8196" style="316" width="14"/>
    <col collapsed="false" customWidth="true" hidden="false" outlineLevel="0" max="8197" min="8197" style="316" width="7.56"/>
    <col collapsed="false" customWidth="true" hidden="false" outlineLevel="0" max="8198" min="8198" style="316" width="6.67"/>
    <col collapsed="false" customWidth="true" hidden="false" outlineLevel="0" max="8199" min="8199" style="316" width="16"/>
    <col collapsed="false" customWidth="true" hidden="false" outlineLevel="0" max="8200" min="8200" style="316" width="14.88"/>
    <col collapsed="false" customWidth="true" hidden="false" outlineLevel="0" max="8201" min="8201" style="316" width="16"/>
    <col collapsed="false" customWidth="true" hidden="false" outlineLevel="0" max="8209" min="8202" style="316" width="10.56"/>
    <col collapsed="false" customWidth="true" hidden="false" outlineLevel="0" max="8210" min="8210" style="316" width="10"/>
    <col collapsed="false" customWidth="true" hidden="false" outlineLevel="0" max="8211" min="8211" style="316" width="10.11"/>
    <col collapsed="false" customWidth="false" hidden="false" outlineLevel="0" max="8438" min="8212" style="316" width="8.88"/>
    <col collapsed="false" customWidth="true" hidden="false" outlineLevel="0" max="8448" min="8439" style="316" width="4.11"/>
    <col collapsed="false" customWidth="true" hidden="false" outlineLevel="0" max="8449" min="8449" style="316" width="3.34"/>
    <col collapsed="false" customWidth="true" hidden="false" outlineLevel="0" max="8450" min="8450" style="316" width="30.44"/>
    <col collapsed="false" customWidth="true" hidden="false" outlineLevel="0" max="8451" min="8451" style="316" width="7.33"/>
    <col collapsed="false" customWidth="true" hidden="false" outlineLevel="0" max="8452" min="8452" style="316" width="14"/>
    <col collapsed="false" customWidth="true" hidden="false" outlineLevel="0" max="8453" min="8453" style="316" width="7.56"/>
    <col collapsed="false" customWidth="true" hidden="false" outlineLevel="0" max="8454" min="8454" style="316" width="6.67"/>
    <col collapsed="false" customWidth="true" hidden="false" outlineLevel="0" max="8455" min="8455" style="316" width="16"/>
    <col collapsed="false" customWidth="true" hidden="false" outlineLevel="0" max="8456" min="8456" style="316" width="14.88"/>
    <col collapsed="false" customWidth="true" hidden="false" outlineLevel="0" max="8457" min="8457" style="316" width="16"/>
    <col collapsed="false" customWidth="true" hidden="false" outlineLevel="0" max="8465" min="8458" style="316" width="10.56"/>
    <col collapsed="false" customWidth="true" hidden="false" outlineLevel="0" max="8466" min="8466" style="316" width="10"/>
    <col collapsed="false" customWidth="true" hidden="false" outlineLevel="0" max="8467" min="8467" style="316" width="10.11"/>
    <col collapsed="false" customWidth="false" hidden="false" outlineLevel="0" max="8694" min="8468" style="316" width="8.88"/>
    <col collapsed="false" customWidth="true" hidden="false" outlineLevel="0" max="8704" min="8695" style="316" width="4.11"/>
    <col collapsed="false" customWidth="true" hidden="false" outlineLevel="0" max="8705" min="8705" style="316" width="3.34"/>
    <col collapsed="false" customWidth="true" hidden="false" outlineLevel="0" max="8706" min="8706" style="316" width="30.44"/>
    <col collapsed="false" customWidth="true" hidden="false" outlineLevel="0" max="8707" min="8707" style="316" width="7.33"/>
    <col collapsed="false" customWidth="true" hidden="false" outlineLevel="0" max="8708" min="8708" style="316" width="14"/>
    <col collapsed="false" customWidth="true" hidden="false" outlineLevel="0" max="8709" min="8709" style="316" width="7.56"/>
    <col collapsed="false" customWidth="true" hidden="false" outlineLevel="0" max="8710" min="8710" style="316" width="6.67"/>
    <col collapsed="false" customWidth="true" hidden="false" outlineLevel="0" max="8711" min="8711" style="316" width="16"/>
    <col collapsed="false" customWidth="true" hidden="false" outlineLevel="0" max="8712" min="8712" style="316" width="14.88"/>
    <col collapsed="false" customWidth="true" hidden="false" outlineLevel="0" max="8713" min="8713" style="316" width="16"/>
    <col collapsed="false" customWidth="true" hidden="false" outlineLevel="0" max="8721" min="8714" style="316" width="10.56"/>
    <col collapsed="false" customWidth="true" hidden="false" outlineLevel="0" max="8722" min="8722" style="316" width="10"/>
    <col collapsed="false" customWidth="true" hidden="false" outlineLevel="0" max="8723" min="8723" style="316" width="10.11"/>
    <col collapsed="false" customWidth="false" hidden="false" outlineLevel="0" max="8950" min="8724" style="316" width="8.88"/>
    <col collapsed="false" customWidth="true" hidden="false" outlineLevel="0" max="8960" min="8951" style="316" width="4.11"/>
    <col collapsed="false" customWidth="true" hidden="false" outlineLevel="0" max="8961" min="8961" style="316" width="3.34"/>
    <col collapsed="false" customWidth="true" hidden="false" outlineLevel="0" max="8962" min="8962" style="316" width="30.44"/>
    <col collapsed="false" customWidth="true" hidden="false" outlineLevel="0" max="8963" min="8963" style="316" width="7.33"/>
    <col collapsed="false" customWidth="true" hidden="false" outlineLevel="0" max="8964" min="8964" style="316" width="14"/>
    <col collapsed="false" customWidth="true" hidden="false" outlineLevel="0" max="8965" min="8965" style="316" width="7.56"/>
    <col collapsed="false" customWidth="true" hidden="false" outlineLevel="0" max="8966" min="8966" style="316" width="6.67"/>
    <col collapsed="false" customWidth="true" hidden="false" outlineLevel="0" max="8967" min="8967" style="316" width="16"/>
    <col collapsed="false" customWidth="true" hidden="false" outlineLevel="0" max="8968" min="8968" style="316" width="14.88"/>
    <col collapsed="false" customWidth="true" hidden="false" outlineLevel="0" max="8969" min="8969" style="316" width="16"/>
    <col collapsed="false" customWidth="true" hidden="false" outlineLevel="0" max="8977" min="8970" style="316" width="10.56"/>
    <col collapsed="false" customWidth="true" hidden="false" outlineLevel="0" max="8978" min="8978" style="316" width="10"/>
    <col collapsed="false" customWidth="true" hidden="false" outlineLevel="0" max="8979" min="8979" style="316" width="10.11"/>
    <col collapsed="false" customWidth="false" hidden="false" outlineLevel="0" max="9206" min="8980" style="316" width="8.88"/>
    <col collapsed="false" customWidth="true" hidden="false" outlineLevel="0" max="9216" min="9207" style="316" width="4.11"/>
    <col collapsed="false" customWidth="true" hidden="false" outlineLevel="0" max="9217" min="9217" style="316" width="3.34"/>
    <col collapsed="false" customWidth="true" hidden="false" outlineLevel="0" max="9218" min="9218" style="316" width="30.44"/>
    <col collapsed="false" customWidth="true" hidden="false" outlineLevel="0" max="9219" min="9219" style="316" width="7.33"/>
    <col collapsed="false" customWidth="true" hidden="false" outlineLevel="0" max="9220" min="9220" style="316" width="14"/>
    <col collapsed="false" customWidth="true" hidden="false" outlineLevel="0" max="9221" min="9221" style="316" width="7.56"/>
    <col collapsed="false" customWidth="true" hidden="false" outlineLevel="0" max="9222" min="9222" style="316" width="6.67"/>
    <col collapsed="false" customWidth="true" hidden="false" outlineLevel="0" max="9223" min="9223" style="316" width="16"/>
    <col collapsed="false" customWidth="true" hidden="false" outlineLevel="0" max="9224" min="9224" style="316" width="14.88"/>
    <col collapsed="false" customWidth="true" hidden="false" outlineLevel="0" max="9225" min="9225" style="316" width="16"/>
    <col collapsed="false" customWidth="true" hidden="false" outlineLevel="0" max="9233" min="9226" style="316" width="10.56"/>
    <col collapsed="false" customWidth="true" hidden="false" outlineLevel="0" max="9234" min="9234" style="316" width="10"/>
    <col collapsed="false" customWidth="true" hidden="false" outlineLevel="0" max="9235" min="9235" style="316" width="10.11"/>
    <col collapsed="false" customWidth="false" hidden="false" outlineLevel="0" max="9462" min="9236" style="316" width="8.88"/>
    <col collapsed="false" customWidth="true" hidden="false" outlineLevel="0" max="9472" min="9463" style="316" width="4.11"/>
    <col collapsed="false" customWidth="true" hidden="false" outlineLevel="0" max="9473" min="9473" style="316" width="3.34"/>
    <col collapsed="false" customWidth="true" hidden="false" outlineLevel="0" max="9474" min="9474" style="316" width="30.44"/>
    <col collapsed="false" customWidth="true" hidden="false" outlineLevel="0" max="9475" min="9475" style="316" width="7.33"/>
    <col collapsed="false" customWidth="true" hidden="false" outlineLevel="0" max="9476" min="9476" style="316" width="14"/>
    <col collapsed="false" customWidth="true" hidden="false" outlineLevel="0" max="9477" min="9477" style="316" width="7.56"/>
    <col collapsed="false" customWidth="true" hidden="false" outlineLevel="0" max="9478" min="9478" style="316" width="6.67"/>
    <col collapsed="false" customWidth="true" hidden="false" outlineLevel="0" max="9479" min="9479" style="316" width="16"/>
    <col collapsed="false" customWidth="true" hidden="false" outlineLevel="0" max="9480" min="9480" style="316" width="14.88"/>
    <col collapsed="false" customWidth="true" hidden="false" outlineLevel="0" max="9481" min="9481" style="316" width="16"/>
    <col collapsed="false" customWidth="true" hidden="false" outlineLevel="0" max="9489" min="9482" style="316" width="10.56"/>
    <col collapsed="false" customWidth="true" hidden="false" outlineLevel="0" max="9490" min="9490" style="316" width="10"/>
    <col collapsed="false" customWidth="true" hidden="false" outlineLevel="0" max="9491" min="9491" style="316" width="10.11"/>
    <col collapsed="false" customWidth="false" hidden="false" outlineLevel="0" max="9718" min="9492" style="316" width="8.88"/>
    <col collapsed="false" customWidth="true" hidden="false" outlineLevel="0" max="9728" min="9719" style="316" width="4.11"/>
    <col collapsed="false" customWidth="true" hidden="false" outlineLevel="0" max="9729" min="9729" style="316" width="3.34"/>
    <col collapsed="false" customWidth="true" hidden="false" outlineLevel="0" max="9730" min="9730" style="316" width="30.44"/>
    <col collapsed="false" customWidth="true" hidden="false" outlineLevel="0" max="9731" min="9731" style="316" width="7.33"/>
    <col collapsed="false" customWidth="true" hidden="false" outlineLevel="0" max="9732" min="9732" style="316" width="14"/>
    <col collapsed="false" customWidth="true" hidden="false" outlineLevel="0" max="9733" min="9733" style="316" width="7.56"/>
    <col collapsed="false" customWidth="true" hidden="false" outlineLevel="0" max="9734" min="9734" style="316" width="6.67"/>
    <col collapsed="false" customWidth="true" hidden="false" outlineLevel="0" max="9735" min="9735" style="316" width="16"/>
    <col collapsed="false" customWidth="true" hidden="false" outlineLevel="0" max="9736" min="9736" style="316" width="14.88"/>
    <col collapsed="false" customWidth="true" hidden="false" outlineLevel="0" max="9737" min="9737" style="316" width="16"/>
    <col collapsed="false" customWidth="true" hidden="false" outlineLevel="0" max="9745" min="9738" style="316" width="10.56"/>
    <col collapsed="false" customWidth="true" hidden="false" outlineLevel="0" max="9746" min="9746" style="316" width="10"/>
    <col collapsed="false" customWidth="true" hidden="false" outlineLevel="0" max="9747" min="9747" style="316" width="10.11"/>
    <col collapsed="false" customWidth="false" hidden="false" outlineLevel="0" max="9974" min="9748" style="316" width="8.88"/>
    <col collapsed="false" customWidth="true" hidden="false" outlineLevel="0" max="9984" min="9975" style="316" width="4.11"/>
    <col collapsed="false" customWidth="true" hidden="false" outlineLevel="0" max="9985" min="9985" style="316" width="3.34"/>
    <col collapsed="false" customWidth="true" hidden="false" outlineLevel="0" max="9986" min="9986" style="316" width="30.44"/>
    <col collapsed="false" customWidth="true" hidden="false" outlineLevel="0" max="9987" min="9987" style="316" width="7.33"/>
    <col collapsed="false" customWidth="true" hidden="false" outlineLevel="0" max="9988" min="9988" style="316" width="14"/>
    <col collapsed="false" customWidth="true" hidden="false" outlineLevel="0" max="9989" min="9989" style="316" width="7.56"/>
    <col collapsed="false" customWidth="true" hidden="false" outlineLevel="0" max="9990" min="9990" style="316" width="6.67"/>
    <col collapsed="false" customWidth="true" hidden="false" outlineLevel="0" max="9991" min="9991" style="316" width="16"/>
    <col collapsed="false" customWidth="true" hidden="false" outlineLevel="0" max="9992" min="9992" style="316" width="14.88"/>
    <col collapsed="false" customWidth="true" hidden="false" outlineLevel="0" max="9993" min="9993" style="316" width="16"/>
    <col collapsed="false" customWidth="true" hidden="false" outlineLevel="0" max="10001" min="9994" style="316" width="10.56"/>
    <col collapsed="false" customWidth="true" hidden="false" outlineLevel="0" max="10002" min="10002" style="316" width="10"/>
    <col collapsed="false" customWidth="true" hidden="false" outlineLevel="0" max="10003" min="10003" style="316" width="10.11"/>
    <col collapsed="false" customWidth="false" hidden="false" outlineLevel="0" max="10230" min="10004" style="316" width="8.88"/>
    <col collapsed="false" customWidth="true" hidden="false" outlineLevel="0" max="10240" min="10231" style="316" width="4.11"/>
    <col collapsed="false" customWidth="true" hidden="false" outlineLevel="0" max="10241" min="10241" style="316" width="3.34"/>
    <col collapsed="false" customWidth="true" hidden="false" outlineLevel="0" max="10242" min="10242" style="316" width="30.44"/>
    <col collapsed="false" customWidth="true" hidden="false" outlineLevel="0" max="10243" min="10243" style="316" width="7.33"/>
    <col collapsed="false" customWidth="true" hidden="false" outlineLevel="0" max="10244" min="10244" style="316" width="14"/>
    <col collapsed="false" customWidth="true" hidden="false" outlineLevel="0" max="10245" min="10245" style="316" width="7.56"/>
    <col collapsed="false" customWidth="true" hidden="false" outlineLevel="0" max="10246" min="10246" style="316" width="6.67"/>
    <col collapsed="false" customWidth="true" hidden="false" outlineLevel="0" max="10247" min="10247" style="316" width="16"/>
    <col collapsed="false" customWidth="true" hidden="false" outlineLevel="0" max="10248" min="10248" style="316" width="14.88"/>
    <col collapsed="false" customWidth="true" hidden="false" outlineLevel="0" max="10249" min="10249" style="316" width="16"/>
    <col collapsed="false" customWidth="true" hidden="false" outlineLevel="0" max="10257" min="10250" style="316" width="10.56"/>
    <col collapsed="false" customWidth="true" hidden="false" outlineLevel="0" max="10258" min="10258" style="316" width="10"/>
    <col collapsed="false" customWidth="true" hidden="false" outlineLevel="0" max="10259" min="10259" style="316" width="10.11"/>
    <col collapsed="false" customWidth="false" hidden="false" outlineLevel="0" max="10486" min="10260" style="316" width="8.88"/>
    <col collapsed="false" customWidth="true" hidden="false" outlineLevel="0" max="10496" min="10487" style="316" width="4.11"/>
    <col collapsed="false" customWidth="true" hidden="false" outlineLevel="0" max="10497" min="10497" style="316" width="3.34"/>
    <col collapsed="false" customWidth="true" hidden="false" outlineLevel="0" max="10498" min="10498" style="316" width="30.44"/>
    <col collapsed="false" customWidth="true" hidden="false" outlineLevel="0" max="10499" min="10499" style="316" width="7.33"/>
    <col collapsed="false" customWidth="true" hidden="false" outlineLevel="0" max="10500" min="10500" style="316" width="14"/>
    <col collapsed="false" customWidth="true" hidden="false" outlineLevel="0" max="10501" min="10501" style="316" width="7.56"/>
    <col collapsed="false" customWidth="true" hidden="false" outlineLevel="0" max="10502" min="10502" style="316" width="6.67"/>
    <col collapsed="false" customWidth="true" hidden="false" outlineLevel="0" max="10503" min="10503" style="316" width="16"/>
    <col collapsed="false" customWidth="true" hidden="false" outlineLevel="0" max="10504" min="10504" style="316" width="14.88"/>
    <col collapsed="false" customWidth="true" hidden="false" outlineLevel="0" max="10505" min="10505" style="316" width="16"/>
    <col collapsed="false" customWidth="true" hidden="false" outlineLevel="0" max="10513" min="10506" style="316" width="10.56"/>
    <col collapsed="false" customWidth="true" hidden="false" outlineLevel="0" max="10514" min="10514" style="316" width="10"/>
    <col collapsed="false" customWidth="true" hidden="false" outlineLevel="0" max="10515" min="10515" style="316" width="10.11"/>
    <col collapsed="false" customWidth="false" hidden="false" outlineLevel="0" max="10742" min="10516" style="316" width="8.88"/>
    <col collapsed="false" customWidth="true" hidden="false" outlineLevel="0" max="10752" min="10743" style="316" width="4.11"/>
    <col collapsed="false" customWidth="true" hidden="false" outlineLevel="0" max="10753" min="10753" style="316" width="3.34"/>
    <col collapsed="false" customWidth="true" hidden="false" outlineLevel="0" max="10754" min="10754" style="316" width="30.44"/>
    <col collapsed="false" customWidth="true" hidden="false" outlineLevel="0" max="10755" min="10755" style="316" width="7.33"/>
    <col collapsed="false" customWidth="true" hidden="false" outlineLevel="0" max="10756" min="10756" style="316" width="14"/>
    <col collapsed="false" customWidth="true" hidden="false" outlineLevel="0" max="10757" min="10757" style="316" width="7.56"/>
    <col collapsed="false" customWidth="true" hidden="false" outlineLevel="0" max="10758" min="10758" style="316" width="6.67"/>
    <col collapsed="false" customWidth="true" hidden="false" outlineLevel="0" max="10759" min="10759" style="316" width="16"/>
    <col collapsed="false" customWidth="true" hidden="false" outlineLevel="0" max="10760" min="10760" style="316" width="14.88"/>
    <col collapsed="false" customWidth="true" hidden="false" outlineLevel="0" max="10761" min="10761" style="316" width="16"/>
    <col collapsed="false" customWidth="true" hidden="false" outlineLevel="0" max="10769" min="10762" style="316" width="10.56"/>
    <col collapsed="false" customWidth="true" hidden="false" outlineLevel="0" max="10770" min="10770" style="316" width="10"/>
    <col collapsed="false" customWidth="true" hidden="false" outlineLevel="0" max="10771" min="10771" style="316" width="10.11"/>
    <col collapsed="false" customWidth="false" hidden="false" outlineLevel="0" max="10998" min="10772" style="316" width="8.88"/>
    <col collapsed="false" customWidth="true" hidden="false" outlineLevel="0" max="11008" min="10999" style="316" width="4.11"/>
    <col collapsed="false" customWidth="true" hidden="false" outlineLevel="0" max="11009" min="11009" style="316" width="3.34"/>
    <col collapsed="false" customWidth="true" hidden="false" outlineLevel="0" max="11010" min="11010" style="316" width="30.44"/>
    <col collapsed="false" customWidth="true" hidden="false" outlineLevel="0" max="11011" min="11011" style="316" width="7.33"/>
    <col collapsed="false" customWidth="true" hidden="false" outlineLevel="0" max="11012" min="11012" style="316" width="14"/>
    <col collapsed="false" customWidth="true" hidden="false" outlineLevel="0" max="11013" min="11013" style="316" width="7.56"/>
    <col collapsed="false" customWidth="true" hidden="false" outlineLevel="0" max="11014" min="11014" style="316" width="6.67"/>
    <col collapsed="false" customWidth="true" hidden="false" outlineLevel="0" max="11015" min="11015" style="316" width="16"/>
    <col collapsed="false" customWidth="true" hidden="false" outlineLevel="0" max="11016" min="11016" style="316" width="14.88"/>
    <col collapsed="false" customWidth="true" hidden="false" outlineLevel="0" max="11017" min="11017" style="316" width="16"/>
    <col collapsed="false" customWidth="true" hidden="false" outlineLevel="0" max="11025" min="11018" style="316" width="10.56"/>
    <col collapsed="false" customWidth="true" hidden="false" outlineLevel="0" max="11026" min="11026" style="316" width="10"/>
    <col collapsed="false" customWidth="true" hidden="false" outlineLevel="0" max="11027" min="11027" style="316" width="10.11"/>
    <col collapsed="false" customWidth="false" hidden="false" outlineLevel="0" max="11254" min="11028" style="316" width="8.88"/>
    <col collapsed="false" customWidth="true" hidden="false" outlineLevel="0" max="11264" min="11255" style="316" width="4.11"/>
    <col collapsed="false" customWidth="true" hidden="false" outlineLevel="0" max="11265" min="11265" style="316" width="3.34"/>
    <col collapsed="false" customWidth="true" hidden="false" outlineLevel="0" max="11266" min="11266" style="316" width="30.44"/>
    <col collapsed="false" customWidth="true" hidden="false" outlineLevel="0" max="11267" min="11267" style="316" width="7.33"/>
    <col collapsed="false" customWidth="true" hidden="false" outlineLevel="0" max="11268" min="11268" style="316" width="14"/>
    <col collapsed="false" customWidth="true" hidden="false" outlineLevel="0" max="11269" min="11269" style="316" width="7.56"/>
    <col collapsed="false" customWidth="true" hidden="false" outlineLevel="0" max="11270" min="11270" style="316" width="6.67"/>
    <col collapsed="false" customWidth="true" hidden="false" outlineLevel="0" max="11271" min="11271" style="316" width="16"/>
    <col collapsed="false" customWidth="true" hidden="false" outlineLevel="0" max="11272" min="11272" style="316" width="14.88"/>
    <col collapsed="false" customWidth="true" hidden="false" outlineLevel="0" max="11273" min="11273" style="316" width="16"/>
    <col collapsed="false" customWidth="true" hidden="false" outlineLevel="0" max="11281" min="11274" style="316" width="10.56"/>
    <col collapsed="false" customWidth="true" hidden="false" outlineLevel="0" max="11282" min="11282" style="316" width="10"/>
    <col collapsed="false" customWidth="true" hidden="false" outlineLevel="0" max="11283" min="11283" style="316" width="10.11"/>
    <col collapsed="false" customWidth="false" hidden="false" outlineLevel="0" max="11510" min="11284" style="316" width="8.88"/>
    <col collapsed="false" customWidth="true" hidden="false" outlineLevel="0" max="11520" min="11511" style="316" width="4.11"/>
    <col collapsed="false" customWidth="true" hidden="false" outlineLevel="0" max="11521" min="11521" style="316" width="3.34"/>
    <col collapsed="false" customWidth="true" hidden="false" outlineLevel="0" max="11522" min="11522" style="316" width="30.44"/>
    <col collapsed="false" customWidth="true" hidden="false" outlineLevel="0" max="11523" min="11523" style="316" width="7.33"/>
    <col collapsed="false" customWidth="true" hidden="false" outlineLevel="0" max="11524" min="11524" style="316" width="14"/>
    <col collapsed="false" customWidth="true" hidden="false" outlineLevel="0" max="11525" min="11525" style="316" width="7.56"/>
    <col collapsed="false" customWidth="true" hidden="false" outlineLevel="0" max="11526" min="11526" style="316" width="6.67"/>
    <col collapsed="false" customWidth="true" hidden="false" outlineLevel="0" max="11527" min="11527" style="316" width="16"/>
    <col collapsed="false" customWidth="true" hidden="false" outlineLevel="0" max="11528" min="11528" style="316" width="14.88"/>
    <col collapsed="false" customWidth="true" hidden="false" outlineLevel="0" max="11529" min="11529" style="316" width="16"/>
    <col collapsed="false" customWidth="true" hidden="false" outlineLevel="0" max="11537" min="11530" style="316" width="10.56"/>
    <col collapsed="false" customWidth="true" hidden="false" outlineLevel="0" max="11538" min="11538" style="316" width="10"/>
    <col collapsed="false" customWidth="true" hidden="false" outlineLevel="0" max="11539" min="11539" style="316" width="10.11"/>
    <col collapsed="false" customWidth="false" hidden="false" outlineLevel="0" max="11766" min="11540" style="316" width="8.88"/>
    <col collapsed="false" customWidth="true" hidden="false" outlineLevel="0" max="11776" min="11767" style="316" width="4.11"/>
    <col collapsed="false" customWidth="true" hidden="false" outlineLevel="0" max="11777" min="11777" style="316" width="3.34"/>
    <col collapsed="false" customWidth="true" hidden="false" outlineLevel="0" max="11778" min="11778" style="316" width="30.44"/>
    <col collapsed="false" customWidth="true" hidden="false" outlineLevel="0" max="11779" min="11779" style="316" width="7.33"/>
    <col collapsed="false" customWidth="true" hidden="false" outlineLevel="0" max="11780" min="11780" style="316" width="14"/>
    <col collapsed="false" customWidth="true" hidden="false" outlineLevel="0" max="11781" min="11781" style="316" width="7.56"/>
    <col collapsed="false" customWidth="true" hidden="false" outlineLevel="0" max="11782" min="11782" style="316" width="6.67"/>
    <col collapsed="false" customWidth="true" hidden="false" outlineLevel="0" max="11783" min="11783" style="316" width="16"/>
    <col collapsed="false" customWidth="true" hidden="false" outlineLevel="0" max="11784" min="11784" style="316" width="14.88"/>
    <col collapsed="false" customWidth="true" hidden="false" outlineLevel="0" max="11785" min="11785" style="316" width="16"/>
    <col collapsed="false" customWidth="true" hidden="false" outlineLevel="0" max="11793" min="11786" style="316" width="10.56"/>
    <col collapsed="false" customWidth="true" hidden="false" outlineLevel="0" max="11794" min="11794" style="316" width="10"/>
    <col collapsed="false" customWidth="true" hidden="false" outlineLevel="0" max="11795" min="11795" style="316" width="10.11"/>
    <col collapsed="false" customWidth="false" hidden="false" outlineLevel="0" max="12022" min="11796" style="316" width="8.88"/>
    <col collapsed="false" customWidth="true" hidden="false" outlineLevel="0" max="12032" min="12023" style="316" width="4.11"/>
    <col collapsed="false" customWidth="true" hidden="false" outlineLevel="0" max="12033" min="12033" style="316" width="3.34"/>
    <col collapsed="false" customWidth="true" hidden="false" outlineLevel="0" max="12034" min="12034" style="316" width="30.44"/>
    <col collapsed="false" customWidth="true" hidden="false" outlineLevel="0" max="12035" min="12035" style="316" width="7.33"/>
    <col collapsed="false" customWidth="true" hidden="false" outlineLevel="0" max="12036" min="12036" style="316" width="14"/>
    <col collapsed="false" customWidth="true" hidden="false" outlineLevel="0" max="12037" min="12037" style="316" width="7.56"/>
    <col collapsed="false" customWidth="true" hidden="false" outlineLevel="0" max="12038" min="12038" style="316" width="6.67"/>
    <col collapsed="false" customWidth="true" hidden="false" outlineLevel="0" max="12039" min="12039" style="316" width="16"/>
    <col collapsed="false" customWidth="true" hidden="false" outlineLevel="0" max="12040" min="12040" style="316" width="14.88"/>
    <col collapsed="false" customWidth="true" hidden="false" outlineLevel="0" max="12041" min="12041" style="316" width="16"/>
    <col collapsed="false" customWidth="true" hidden="false" outlineLevel="0" max="12049" min="12042" style="316" width="10.56"/>
    <col collapsed="false" customWidth="true" hidden="false" outlineLevel="0" max="12050" min="12050" style="316" width="10"/>
    <col collapsed="false" customWidth="true" hidden="false" outlineLevel="0" max="12051" min="12051" style="316" width="10.11"/>
    <col collapsed="false" customWidth="false" hidden="false" outlineLevel="0" max="12278" min="12052" style="316" width="8.88"/>
    <col collapsed="false" customWidth="true" hidden="false" outlineLevel="0" max="12288" min="12279" style="316" width="4.11"/>
    <col collapsed="false" customWidth="true" hidden="false" outlineLevel="0" max="12289" min="12289" style="316" width="3.34"/>
    <col collapsed="false" customWidth="true" hidden="false" outlineLevel="0" max="12290" min="12290" style="316" width="30.44"/>
    <col collapsed="false" customWidth="true" hidden="false" outlineLevel="0" max="12291" min="12291" style="316" width="7.33"/>
    <col collapsed="false" customWidth="true" hidden="false" outlineLevel="0" max="12292" min="12292" style="316" width="14"/>
    <col collapsed="false" customWidth="true" hidden="false" outlineLevel="0" max="12293" min="12293" style="316" width="7.56"/>
    <col collapsed="false" customWidth="true" hidden="false" outlineLevel="0" max="12294" min="12294" style="316" width="6.67"/>
    <col collapsed="false" customWidth="true" hidden="false" outlineLevel="0" max="12295" min="12295" style="316" width="16"/>
    <col collapsed="false" customWidth="true" hidden="false" outlineLevel="0" max="12296" min="12296" style="316" width="14.88"/>
    <col collapsed="false" customWidth="true" hidden="false" outlineLevel="0" max="12297" min="12297" style="316" width="16"/>
    <col collapsed="false" customWidth="true" hidden="false" outlineLevel="0" max="12305" min="12298" style="316" width="10.56"/>
    <col collapsed="false" customWidth="true" hidden="false" outlineLevel="0" max="12306" min="12306" style="316" width="10"/>
    <col collapsed="false" customWidth="true" hidden="false" outlineLevel="0" max="12307" min="12307" style="316" width="10.11"/>
    <col collapsed="false" customWidth="false" hidden="false" outlineLevel="0" max="12534" min="12308" style="316" width="8.88"/>
    <col collapsed="false" customWidth="true" hidden="false" outlineLevel="0" max="12544" min="12535" style="316" width="4.11"/>
    <col collapsed="false" customWidth="true" hidden="false" outlineLevel="0" max="12545" min="12545" style="316" width="3.34"/>
    <col collapsed="false" customWidth="true" hidden="false" outlineLevel="0" max="12546" min="12546" style="316" width="30.44"/>
    <col collapsed="false" customWidth="true" hidden="false" outlineLevel="0" max="12547" min="12547" style="316" width="7.33"/>
    <col collapsed="false" customWidth="true" hidden="false" outlineLevel="0" max="12548" min="12548" style="316" width="14"/>
    <col collapsed="false" customWidth="true" hidden="false" outlineLevel="0" max="12549" min="12549" style="316" width="7.56"/>
    <col collapsed="false" customWidth="true" hidden="false" outlineLevel="0" max="12550" min="12550" style="316" width="6.67"/>
    <col collapsed="false" customWidth="true" hidden="false" outlineLevel="0" max="12551" min="12551" style="316" width="16"/>
    <col collapsed="false" customWidth="true" hidden="false" outlineLevel="0" max="12552" min="12552" style="316" width="14.88"/>
    <col collapsed="false" customWidth="true" hidden="false" outlineLevel="0" max="12553" min="12553" style="316" width="16"/>
    <col collapsed="false" customWidth="true" hidden="false" outlineLevel="0" max="12561" min="12554" style="316" width="10.56"/>
    <col collapsed="false" customWidth="true" hidden="false" outlineLevel="0" max="12562" min="12562" style="316" width="10"/>
    <col collapsed="false" customWidth="true" hidden="false" outlineLevel="0" max="12563" min="12563" style="316" width="10.11"/>
    <col collapsed="false" customWidth="false" hidden="false" outlineLevel="0" max="12790" min="12564" style="316" width="8.88"/>
    <col collapsed="false" customWidth="true" hidden="false" outlineLevel="0" max="12800" min="12791" style="316" width="4.11"/>
    <col collapsed="false" customWidth="true" hidden="false" outlineLevel="0" max="12801" min="12801" style="316" width="3.34"/>
    <col collapsed="false" customWidth="true" hidden="false" outlineLevel="0" max="12802" min="12802" style="316" width="30.44"/>
    <col collapsed="false" customWidth="true" hidden="false" outlineLevel="0" max="12803" min="12803" style="316" width="7.33"/>
    <col collapsed="false" customWidth="true" hidden="false" outlineLevel="0" max="12804" min="12804" style="316" width="14"/>
    <col collapsed="false" customWidth="true" hidden="false" outlineLevel="0" max="12805" min="12805" style="316" width="7.56"/>
    <col collapsed="false" customWidth="true" hidden="false" outlineLevel="0" max="12806" min="12806" style="316" width="6.67"/>
    <col collapsed="false" customWidth="true" hidden="false" outlineLevel="0" max="12807" min="12807" style="316" width="16"/>
    <col collapsed="false" customWidth="true" hidden="false" outlineLevel="0" max="12808" min="12808" style="316" width="14.88"/>
    <col collapsed="false" customWidth="true" hidden="false" outlineLevel="0" max="12809" min="12809" style="316" width="16"/>
    <col collapsed="false" customWidth="true" hidden="false" outlineLevel="0" max="12817" min="12810" style="316" width="10.56"/>
    <col collapsed="false" customWidth="true" hidden="false" outlineLevel="0" max="12818" min="12818" style="316" width="10"/>
    <col collapsed="false" customWidth="true" hidden="false" outlineLevel="0" max="12819" min="12819" style="316" width="10.11"/>
    <col collapsed="false" customWidth="false" hidden="false" outlineLevel="0" max="13046" min="12820" style="316" width="8.88"/>
    <col collapsed="false" customWidth="true" hidden="false" outlineLevel="0" max="13056" min="13047" style="316" width="4.11"/>
    <col collapsed="false" customWidth="true" hidden="false" outlineLevel="0" max="13057" min="13057" style="316" width="3.34"/>
    <col collapsed="false" customWidth="true" hidden="false" outlineLevel="0" max="13058" min="13058" style="316" width="30.44"/>
    <col collapsed="false" customWidth="true" hidden="false" outlineLevel="0" max="13059" min="13059" style="316" width="7.33"/>
    <col collapsed="false" customWidth="true" hidden="false" outlineLevel="0" max="13060" min="13060" style="316" width="14"/>
    <col collapsed="false" customWidth="true" hidden="false" outlineLevel="0" max="13061" min="13061" style="316" width="7.56"/>
    <col collapsed="false" customWidth="true" hidden="false" outlineLevel="0" max="13062" min="13062" style="316" width="6.67"/>
    <col collapsed="false" customWidth="true" hidden="false" outlineLevel="0" max="13063" min="13063" style="316" width="16"/>
    <col collapsed="false" customWidth="true" hidden="false" outlineLevel="0" max="13064" min="13064" style="316" width="14.88"/>
    <col collapsed="false" customWidth="true" hidden="false" outlineLevel="0" max="13065" min="13065" style="316" width="16"/>
    <col collapsed="false" customWidth="true" hidden="false" outlineLevel="0" max="13073" min="13066" style="316" width="10.56"/>
    <col collapsed="false" customWidth="true" hidden="false" outlineLevel="0" max="13074" min="13074" style="316" width="10"/>
    <col collapsed="false" customWidth="true" hidden="false" outlineLevel="0" max="13075" min="13075" style="316" width="10.11"/>
    <col collapsed="false" customWidth="false" hidden="false" outlineLevel="0" max="13302" min="13076" style="316" width="8.88"/>
    <col collapsed="false" customWidth="true" hidden="false" outlineLevel="0" max="13312" min="13303" style="316" width="4.11"/>
    <col collapsed="false" customWidth="true" hidden="false" outlineLevel="0" max="13313" min="13313" style="316" width="3.34"/>
    <col collapsed="false" customWidth="true" hidden="false" outlineLevel="0" max="13314" min="13314" style="316" width="30.44"/>
    <col collapsed="false" customWidth="true" hidden="false" outlineLevel="0" max="13315" min="13315" style="316" width="7.33"/>
    <col collapsed="false" customWidth="true" hidden="false" outlineLevel="0" max="13316" min="13316" style="316" width="14"/>
    <col collapsed="false" customWidth="true" hidden="false" outlineLevel="0" max="13317" min="13317" style="316" width="7.56"/>
    <col collapsed="false" customWidth="true" hidden="false" outlineLevel="0" max="13318" min="13318" style="316" width="6.67"/>
    <col collapsed="false" customWidth="true" hidden="false" outlineLevel="0" max="13319" min="13319" style="316" width="16"/>
    <col collapsed="false" customWidth="true" hidden="false" outlineLevel="0" max="13320" min="13320" style="316" width="14.88"/>
    <col collapsed="false" customWidth="true" hidden="false" outlineLevel="0" max="13321" min="13321" style="316" width="16"/>
    <col collapsed="false" customWidth="true" hidden="false" outlineLevel="0" max="13329" min="13322" style="316" width="10.56"/>
    <col collapsed="false" customWidth="true" hidden="false" outlineLevel="0" max="13330" min="13330" style="316" width="10"/>
    <col collapsed="false" customWidth="true" hidden="false" outlineLevel="0" max="13331" min="13331" style="316" width="10.11"/>
    <col collapsed="false" customWidth="false" hidden="false" outlineLevel="0" max="13558" min="13332" style="316" width="8.88"/>
    <col collapsed="false" customWidth="true" hidden="false" outlineLevel="0" max="13568" min="13559" style="316" width="4.11"/>
    <col collapsed="false" customWidth="true" hidden="false" outlineLevel="0" max="13569" min="13569" style="316" width="3.34"/>
    <col collapsed="false" customWidth="true" hidden="false" outlineLevel="0" max="13570" min="13570" style="316" width="30.44"/>
    <col collapsed="false" customWidth="true" hidden="false" outlineLevel="0" max="13571" min="13571" style="316" width="7.33"/>
    <col collapsed="false" customWidth="true" hidden="false" outlineLevel="0" max="13572" min="13572" style="316" width="14"/>
    <col collapsed="false" customWidth="true" hidden="false" outlineLevel="0" max="13573" min="13573" style="316" width="7.56"/>
    <col collapsed="false" customWidth="true" hidden="false" outlineLevel="0" max="13574" min="13574" style="316" width="6.67"/>
    <col collapsed="false" customWidth="true" hidden="false" outlineLevel="0" max="13575" min="13575" style="316" width="16"/>
    <col collapsed="false" customWidth="true" hidden="false" outlineLevel="0" max="13576" min="13576" style="316" width="14.88"/>
    <col collapsed="false" customWidth="true" hidden="false" outlineLevel="0" max="13577" min="13577" style="316" width="16"/>
    <col collapsed="false" customWidth="true" hidden="false" outlineLevel="0" max="13585" min="13578" style="316" width="10.56"/>
    <col collapsed="false" customWidth="true" hidden="false" outlineLevel="0" max="13586" min="13586" style="316" width="10"/>
    <col collapsed="false" customWidth="true" hidden="false" outlineLevel="0" max="13587" min="13587" style="316" width="10.11"/>
    <col collapsed="false" customWidth="false" hidden="false" outlineLevel="0" max="13814" min="13588" style="316" width="8.88"/>
    <col collapsed="false" customWidth="true" hidden="false" outlineLevel="0" max="13824" min="13815" style="316" width="4.11"/>
    <col collapsed="false" customWidth="true" hidden="false" outlineLevel="0" max="13825" min="13825" style="316" width="3.34"/>
    <col collapsed="false" customWidth="true" hidden="false" outlineLevel="0" max="13826" min="13826" style="316" width="30.44"/>
    <col collapsed="false" customWidth="true" hidden="false" outlineLevel="0" max="13827" min="13827" style="316" width="7.33"/>
    <col collapsed="false" customWidth="true" hidden="false" outlineLevel="0" max="13828" min="13828" style="316" width="14"/>
    <col collapsed="false" customWidth="true" hidden="false" outlineLevel="0" max="13829" min="13829" style="316" width="7.56"/>
    <col collapsed="false" customWidth="true" hidden="false" outlineLevel="0" max="13830" min="13830" style="316" width="6.67"/>
    <col collapsed="false" customWidth="true" hidden="false" outlineLevel="0" max="13831" min="13831" style="316" width="16"/>
    <col collapsed="false" customWidth="true" hidden="false" outlineLevel="0" max="13832" min="13832" style="316" width="14.88"/>
    <col collapsed="false" customWidth="true" hidden="false" outlineLevel="0" max="13833" min="13833" style="316" width="16"/>
    <col collapsed="false" customWidth="true" hidden="false" outlineLevel="0" max="13841" min="13834" style="316" width="10.56"/>
    <col collapsed="false" customWidth="true" hidden="false" outlineLevel="0" max="13842" min="13842" style="316" width="10"/>
    <col collapsed="false" customWidth="true" hidden="false" outlineLevel="0" max="13843" min="13843" style="316" width="10.11"/>
    <col collapsed="false" customWidth="false" hidden="false" outlineLevel="0" max="14070" min="13844" style="316" width="8.88"/>
    <col collapsed="false" customWidth="true" hidden="false" outlineLevel="0" max="14080" min="14071" style="316" width="4.11"/>
    <col collapsed="false" customWidth="true" hidden="false" outlineLevel="0" max="14081" min="14081" style="316" width="3.34"/>
    <col collapsed="false" customWidth="true" hidden="false" outlineLevel="0" max="14082" min="14082" style="316" width="30.44"/>
    <col collapsed="false" customWidth="true" hidden="false" outlineLevel="0" max="14083" min="14083" style="316" width="7.33"/>
    <col collapsed="false" customWidth="true" hidden="false" outlineLevel="0" max="14084" min="14084" style="316" width="14"/>
    <col collapsed="false" customWidth="true" hidden="false" outlineLevel="0" max="14085" min="14085" style="316" width="7.56"/>
    <col collapsed="false" customWidth="true" hidden="false" outlineLevel="0" max="14086" min="14086" style="316" width="6.67"/>
    <col collapsed="false" customWidth="true" hidden="false" outlineLevel="0" max="14087" min="14087" style="316" width="16"/>
    <col collapsed="false" customWidth="true" hidden="false" outlineLevel="0" max="14088" min="14088" style="316" width="14.88"/>
    <col collapsed="false" customWidth="true" hidden="false" outlineLevel="0" max="14089" min="14089" style="316" width="16"/>
    <col collapsed="false" customWidth="true" hidden="false" outlineLevel="0" max="14097" min="14090" style="316" width="10.56"/>
    <col collapsed="false" customWidth="true" hidden="false" outlineLevel="0" max="14098" min="14098" style="316" width="10"/>
    <col collapsed="false" customWidth="true" hidden="false" outlineLevel="0" max="14099" min="14099" style="316" width="10.11"/>
    <col collapsed="false" customWidth="false" hidden="false" outlineLevel="0" max="14326" min="14100" style="316" width="8.88"/>
    <col collapsed="false" customWidth="true" hidden="false" outlineLevel="0" max="14336" min="14327" style="316" width="4.11"/>
    <col collapsed="false" customWidth="true" hidden="false" outlineLevel="0" max="14337" min="14337" style="316" width="3.34"/>
    <col collapsed="false" customWidth="true" hidden="false" outlineLevel="0" max="14338" min="14338" style="316" width="30.44"/>
    <col collapsed="false" customWidth="true" hidden="false" outlineLevel="0" max="14339" min="14339" style="316" width="7.33"/>
    <col collapsed="false" customWidth="true" hidden="false" outlineLevel="0" max="14340" min="14340" style="316" width="14"/>
    <col collapsed="false" customWidth="true" hidden="false" outlineLevel="0" max="14341" min="14341" style="316" width="7.56"/>
    <col collapsed="false" customWidth="true" hidden="false" outlineLevel="0" max="14342" min="14342" style="316" width="6.67"/>
    <col collapsed="false" customWidth="true" hidden="false" outlineLevel="0" max="14343" min="14343" style="316" width="16"/>
    <col collapsed="false" customWidth="true" hidden="false" outlineLevel="0" max="14344" min="14344" style="316" width="14.88"/>
    <col collapsed="false" customWidth="true" hidden="false" outlineLevel="0" max="14345" min="14345" style="316" width="16"/>
    <col collapsed="false" customWidth="true" hidden="false" outlineLevel="0" max="14353" min="14346" style="316" width="10.56"/>
    <col collapsed="false" customWidth="true" hidden="false" outlineLevel="0" max="14354" min="14354" style="316" width="10"/>
    <col collapsed="false" customWidth="true" hidden="false" outlineLevel="0" max="14355" min="14355" style="316" width="10.11"/>
    <col collapsed="false" customWidth="false" hidden="false" outlineLevel="0" max="14582" min="14356" style="316" width="8.88"/>
    <col collapsed="false" customWidth="true" hidden="false" outlineLevel="0" max="14592" min="14583" style="316" width="4.11"/>
    <col collapsed="false" customWidth="true" hidden="false" outlineLevel="0" max="14593" min="14593" style="316" width="3.34"/>
    <col collapsed="false" customWidth="true" hidden="false" outlineLevel="0" max="14594" min="14594" style="316" width="30.44"/>
    <col collapsed="false" customWidth="true" hidden="false" outlineLevel="0" max="14595" min="14595" style="316" width="7.33"/>
    <col collapsed="false" customWidth="true" hidden="false" outlineLevel="0" max="14596" min="14596" style="316" width="14"/>
    <col collapsed="false" customWidth="true" hidden="false" outlineLevel="0" max="14597" min="14597" style="316" width="7.56"/>
    <col collapsed="false" customWidth="true" hidden="false" outlineLevel="0" max="14598" min="14598" style="316" width="6.67"/>
    <col collapsed="false" customWidth="true" hidden="false" outlineLevel="0" max="14599" min="14599" style="316" width="16"/>
    <col collapsed="false" customWidth="true" hidden="false" outlineLevel="0" max="14600" min="14600" style="316" width="14.88"/>
    <col collapsed="false" customWidth="true" hidden="false" outlineLevel="0" max="14601" min="14601" style="316" width="16"/>
    <col collapsed="false" customWidth="true" hidden="false" outlineLevel="0" max="14609" min="14602" style="316" width="10.56"/>
    <col collapsed="false" customWidth="true" hidden="false" outlineLevel="0" max="14610" min="14610" style="316" width="10"/>
    <col collapsed="false" customWidth="true" hidden="false" outlineLevel="0" max="14611" min="14611" style="316" width="10.11"/>
    <col collapsed="false" customWidth="false" hidden="false" outlineLevel="0" max="14838" min="14612" style="316" width="8.88"/>
    <col collapsed="false" customWidth="true" hidden="false" outlineLevel="0" max="14848" min="14839" style="316" width="4.11"/>
    <col collapsed="false" customWidth="true" hidden="false" outlineLevel="0" max="14849" min="14849" style="316" width="3.34"/>
    <col collapsed="false" customWidth="true" hidden="false" outlineLevel="0" max="14850" min="14850" style="316" width="30.44"/>
    <col collapsed="false" customWidth="true" hidden="false" outlineLevel="0" max="14851" min="14851" style="316" width="7.33"/>
    <col collapsed="false" customWidth="true" hidden="false" outlineLevel="0" max="14852" min="14852" style="316" width="14"/>
    <col collapsed="false" customWidth="true" hidden="false" outlineLevel="0" max="14853" min="14853" style="316" width="7.56"/>
    <col collapsed="false" customWidth="true" hidden="false" outlineLevel="0" max="14854" min="14854" style="316" width="6.67"/>
    <col collapsed="false" customWidth="true" hidden="false" outlineLevel="0" max="14855" min="14855" style="316" width="16"/>
    <col collapsed="false" customWidth="true" hidden="false" outlineLevel="0" max="14856" min="14856" style="316" width="14.88"/>
    <col collapsed="false" customWidth="true" hidden="false" outlineLevel="0" max="14857" min="14857" style="316" width="16"/>
    <col collapsed="false" customWidth="true" hidden="false" outlineLevel="0" max="14865" min="14858" style="316" width="10.56"/>
    <col collapsed="false" customWidth="true" hidden="false" outlineLevel="0" max="14866" min="14866" style="316" width="10"/>
    <col collapsed="false" customWidth="true" hidden="false" outlineLevel="0" max="14867" min="14867" style="316" width="10.11"/>
    <col collapsed="false" customWidth="false" hidden="false" outlineLevel="0" max="15094" min="14868" style="316" width="8.88"/>
    <col collapsed="false" customWidth="true" hidden="false" outlineLevel="0" max="15104" min="15095" style="316" width="4.11"/>
    <col collapsed="false" customWidth="true" hidden="false" outlineLevel="0" max="15105" min="15105" style="316" width="3.34"/>
    <col collapsed="false" customWidth="true" hidden="false" outlineLevel="0" max="15106" min="15106" style="316" width="30.44"/>
    <col collapsed="false" customWidth="true" hidden="false" outlineLevel="0" max="15107" min="15107" style="316" width="7.33"/>
    <col collapsed="false" customWidth="true" hidden="false" outlineLevel="0" max="15108" min="15108" style="316" width="14"/>
    <col collapsed="false" customWidth="true" hidden="false" outlineLevel="0" max="15109" min="15109" style="316" width="7.56"/>
    <col collapsed="false" customWidth="true" hidden="false" outlineLevel="0" max="15110" min="15110" style="316" width="6.67"/>
    <col collapsed="false" customWidth="true" hidden="false" outlineLevel="0" max="15111" min="15111" style="316" width="16"/>
    <col collapsed="false" customWidth="true" hidden="false" outlineLevel="0" max="15112" min="15112" style="316" width="14.88"/>
    <col collapsed="false" customWidth="true" hidden="false" outlineLevel="0" max="15113" min="15113" style="316" width="16"/>
    <col collapsed="false" customWidth="true" hidden="false" outlineLevel="0" max="15121" min="15114" style="316" width="10.56"/>
    <col collapsed="false" customWidth="true" hidden="false" outlineLevel="0" max="15122" min="15122" style="316" width="10"/>
    <col collapsed="false" customWidth="true" hidden="false" outlineLevel="0" max="15123" min="15123" style="316" width="10.11"/>
    <col collapsed="false" customWidth="false" hidden="false" outlineLevel="0" max="15350" min="15124" style="316" width="8.88"/>
    <col collapsed="false" customWidth="true" hidden="false" outlineLevel="0" max="15360" min="15351" style="316" width="4.11"/>
    <col collapsed="false" customWidth="true" hidden="false" outlineLevel="0" max="15361" min="15361" style="316" width="3.34"/>
    <col collapsed="false" customWidth="true" hidden="false" outlineLevel="0" max="15362" min="15362" style="316" width="30.44"/>
    <col collapsed="false" customWidth="true" hidden="false" outlineLevel="0" max="15363" min="15363" style="316" width="7.33"/>
    <col collapsed="false" customWidth="true" hidden="false" outlineLevel="0" max="15364" min="15364" style="316" width="14"/>
    <col collapsed="false" customWidth="true" hidden="false" outlineLevel="0" max="15365" min="15365" style="316" width="7.56"/>
    <col collapsed="false" customWidth="true" hidden="false" outlineLevel="0" max="15366" min="15366" style="316" width="6.67"/>
    <col collapsed="false" customWidth="true" hidden="false" outlineLevel="0" max="15367" min="15367" style="316" width="16"/>
    <col collapsed="false" customWidth="true" hidden="false" outlineLevel="0" max="15368" min="15368" style="316" width="14.88"/>
    <col collapsed="false" customWidth="true" hidden="false" outlineLevel="0" max="15369" min="15369" style="316" width="16"/>
    <col collapsed="false" customWidth="true" hidden="false" outlineLevel="0" max="15377" min="15370" style="316" width="10.56"/>
    <col collapsed="false" customWidth="true" hidden="false" outlineLevel="0" max="15378" min="15378" style="316" width="10"/>
    <col collapsed="false" customWidth="true" hidden="false" outlineLevel="0" max="15379" min="15379" style="316" width="10.11"/>
    <col collapsed="false" customWidth="false" hidden="false" outlineLevel="0" max="15606" min="15380" style="316" width="8.88"/>
    <col collapsed="false" customWidth="true" hidden="false" outlineLevel="0" max="15616" min="15607" style="316" width="4.11"/>
    <col collapsed="false" customWidth="true" hidden="false" outlineLevel="0" max="15617" min="15617" style="316" width="3.34"/>
    <col collapsed="false" customWidth="true" hidden="false" outlineLevel="0" max="15618" min="15618" style="316" width="30.44"/>
    <col collapsed="false" customWidth="true" hidden="false" outlineLevel="0" max="15619" min="15619" style="316" width="7.33"/>
    <col collapsed="false" customWidth="true" hidden="false" outlineLevel="0" max="15620" min="15620" style="316" width="14"/>
    <col collapsed="false" customWidth="true" hidden="false" outlineLevel="0" max="15621" min="15621" style="316" width="7.56"/>
    <col collapsed="false" customWidth="true" hidden="false" outlineLevel="0" max="15622" min="15622" style="316" width="6.67"/>
    <col collapsed="false" customWidth="true" hidden="false" outlineLevel="0" max="15623" min="15623" style="316" width="16"/>
    <col collapsed="false" customWidth="true" hidden="false" outlineLevel="0" max="15624" min="15624" style="316" width="14.88"/>
    <col collapsed="false" customWidth="true" hidden="false" outlineLevel="0" max="15625" min="15625" style="316" width="16"/>
    <col collapsed="false" customWidth="true" hidden="false" outlineLevel="0" max="15633" min="15626" style="316" width="10.56"/>
    <col collapsed="false" customWidth="true" hidden="false" outlineLevel="0" max="15634" min="15634" style="316" width="10"/>
    <col collapsed="false" customWidth="true" hidden="false" outlineLevel="0" max="15635" min="15635" style="316" width="10.11"/>
    <col collapsed="false" customWidth="false" hidden="false" outlineLevel="0" max="15862" min="15636" style="316" width="8.88"/>
    <col collapsed="false" customWidth="true" hidden="false" outlineLevel="0" max="15872" min="15863" style="316" width="4.11"/>
    <col collapsed="false" customWidth="true" hidden="false" outlineLevel="0" max="15873" min="15873" style="316" width="3.34"/>
    <col collapsed="false" customWidth="true" hidden="false" outlineLevel="0" max="15874" min="15874" style="316" width="30.44"/>
    <col collapsed="false" customWidth="true" hidden="false" outlineLevel="0" max="15875" min="15875" style="316" width="7.33"/>
    <col collapsed="false" customWidth="true" hidden="false" outlineLevel="0" max="15876" min="15876" style="316" width="14"/>
    <col collapsed="false" customWidth="true" hidden="false" outlineLevel="0" max="15877" min="15877" style="316" width="7.56"/>
    <col collapsed="false" customWidth="true" hidden="false" outlineLevel="0" max="15878" min="15878" style="316" width="6.67"/>
    <col collapsed="false" customWidth="true" hidden="false" outlineLevel="0" max="15879" min="15879" style="316" width="16"/>
    <col collapsed="false" customWidth="true" hidden="false" outlineLevel="0" max="15880" min="15880" style="316" width="14.88"/>
    <col collapsed="false" customWidth="true" hidden="false" outlineLevel="0" max="15881" min="15881" style="316" width="16"/>
    <col collapsed="false" customWidth="true" hidden="false" outlineLevel="0" max="15889" min="15882" style="316" width="10.56"/>
    <col collapsed="false" customWidth="true" hidden="false" outlineLevel="0" max="15890" min="15890" style="316" width="10"/>
    <col collapsed="false" customWidth="true" hidden="false" outlineLevel="0" max="15891" min="15891" style="316" width="10.11"/>
    <col collapsed="false" customWidth="false" hidden="false" outlineLevel="0" max="16118" min="15892" style="316" width="8.88"/>
    <col collapsed="false" customWidth="true" hidden="false" outlineLevel="0" max="16128" min="16119" style="316" width="4.11"/>
    <col collapsed="false" customWidth="true" hidden="false" outlineLevel="0" max="16129" min="16129" style="316" width="3.34"/>
    <col collapsed="false" customWidth="true" hidden="false" outlineLevel="0" max="16130" min="16130" style="316" width="30.44"/>
    <col collapsed="false" customWidth="true" hidden="false" outlineLevel="0" max="16131" min="16131" style="316" width="7.33"/>
    <col collapsed="false" customWidth="true" hidden="false" outlineLevel="0" max="16132" min="16132" style="316" width="14"/>
    <col collapsed="false" customWidth="true" hidden="false" outlineLevel="0" max="16133" min="16133" style="316" width="7.56"/>
    <col collapsed="false" customWidth="true" hidden="false" outlineLevel="0" max="16134" min="16134" style="316" width="6.67"/>
    <col collapsed="false" customWidth="true" hidden="false" outlineLevel="0" max="16135" min="16135" style="316" width="16"/>
    <col collapsed="false" customWidth="true" hidden="false" outlineLevel="0" max="16136" min="16136" style="316" width="14.88"/>
    <col collapsed="false" customWidth="true" hidden="false" outlineLevel="0" max="16137" min="16137" style="316" width="16"/>
    <col collapsed="false" customWidth="true" hidden="false" outlineLevel="0" max="16145" min="16138" style="316" width="10.56"/>
    <col collapsed="false" customWidth="true" hidden="false" outlineLevel="0" max="16146" min="16146" style="316" width="10"/>
    <col collapsed="false" customWidth="true" hidden="false" outlineLevel="0" max="16147" min="16147" style="316" width="10.11"/>
    <col collapsed="false" customWidth="false" hidden="false" outlineLevel="0" max="16374" min="16148" style="316" width="8.88"/>
    <col collapsed="false" customWidth="true" hidden="false" outlineLevel="0" max="16384" min="16375" style="316" width="4.11"/>
  </cols>
  <sheetData>
    <row r="1" customFormat="false" ht="13.5" hidden="false" customHeight="false" outlineLevel="0" collapsed="false">
      <c r="A1" s="317" t="s">
        <v>632</v>
      </c>
      <c r="B1" s="318"/>
      <c r="C1" s="318"/>
      <c r="D1" s="319" t="n">
        <f aca="false">'150.00'!C8</f>
        <v>222222222222</v>
      </c>
      <c r="E1" s="319"/>
      <c r="F1" s="319"/>
    </row>
    <row r="2" customFormat="false" ht="13.5" hidden="false" customHeight="false" outlineLevel="0" collapsed="false">
      <c r="A2" s="320"/>
      <c r="B2" s="321"/>
      <c r="C2" s="321"/>
      <c r="D2" s="322"/>
      <c r="E2" s="321"/>
      <c r="F2" s="321"/>
    </row>
    <row r="3" customFormat="false" ht="13.5" hidden="false" customHeight="false" outlineLevel="0" collapsed="false">
      <c r="A3" s="320" t="s">
        <v>633</v>
      </c>
      <c r="B3" s="321"/>
      <c r="C3" s="323" t="n">
        <f aca="false">'150.00'!K10</f>
        <v>2025</v>
      </c>
      <c r="D3" s="321"/>
      <c r="E3" s="324"/>
      <c r="F3" s="324"/>
    </row>
    <row r="4" customFormat="false" ht="12.75" hidden="false" customHeight="false" outlineLevel="0" collapsed="false">
      <c r="A4" s="320"/>
      <c r="B4" s="321"/>
      <c r="C4" s="321"/>
      <c r="D4" s="321"/>
      <c r="E4" s="321"/>
      <c r="F4" s="324"/>
    </row>
    <row r="5" customFormat="false" ht="12.75" hidden="false" customHeight="true" outlineLevel="0" collapsed="false">
      <c r="A5" s="325" t="s">
        <v>634</v>
      </c>
      <c r="B5" s="325"/>
      <c r="C5" s="325"/>
      <c r="D5" s="325"/>
      <c r="E5" s="325"/>
      <c r="F5" s="325"/>
      <c r="G5" s="325"/>
      <c r="H5" s="325"/>
      <c r="I5" s="325"/>
      <c r="J5" s="325"/>
      <c r="K5" s="325"/>
      <c r="L5" s="325"/>
      <c r="M5" s="325"/>
      <c r="N5" s="325"/>
    </row>
    <row r="6" customFormat="false" ht="12.75" hidden="false" customHeight="true" outlineLevel="0" collapsed="false">
      <c r="A6" s="325" t="s">
        <v>635</v>
      </c>
      <c r="B6" s="325"/>
      <c r="C6" s="325"/>
      <c r="D6" s="325"/>
      <c r="E6" s="325"/>
      <c r="F6" s="325"/>
      <c r="G6" s="325"/>
      <c r="H6" s="325"/>
      <c r="I6" s="325"/>
      <c r="J6" s="325"/>
      <c r="K6" s="325"/>
      <c r="L6" s="325"/>
      <c r="M6" s="325"/>
      <c r="N6" s="325"/>
    </row>
    <row r="7" customFormat="false" ht="13.5" hidden="false" customHeight="true" outlineLevel="0" collapsed="false">
      <c r="A7" s="326" t="s">
        <v>636</v>
      </c>
      <c r="B7" s="326"/>
      <c r="C7" s="326"/>
      <c r="D7" s="326"/>
      <c r="E7" s="326"/>
      <c r="F7" s="326"/>
      <c r="G7" s="326"/>
      <c r="H7" s="326"/>
      <c r="I7" s="326"/>
      <c r="J7" s="326"/>
      <c r="K7" s="326"/>
      <c r="L7" s="326"/>
      <c r="M7" s="326"/>
      <c r="N7" s="326"/>
    </row>
    <row r="8" customFormat="false" ht="148.5" hidden="false" customHeight="false" outlineLevel="0" collapsed="false">
      <c r="A8" s="327" t="s">
        <v>637</v>
      </c>
      <c r="B8" s="328" t="s">
        <v>638</v>
      </c>
      <c r="C8" s="328" t="s">
        <v>639</v>
      </c>
      <c r="D8" s="328" t="s">
        <v>640</v>
      </c>
      <c r="E8" s="328" t="s">
        <v>641</v>
      </c>
      <c r="F8" s="328" t="s">
        <v>19</v>
      </c>
      <c r="G8" s="328" t="s">
        <v>616</v>
      </c>
      <c r="H8" s="328" t="s">
        <v>642</v>
      </c>
      <c r="I8" s="328" t="s">
        <v>643</v>
      </c>
      <c r="J8" s="328" t="s">
        <v>644</v>
      </c>
      <c r="K8" s="328" t="s">
        <v>645</v>
      </c>
      <c r="L8" s="328" t="s">
        <v>646</v>
      </c>
      <c r="M8" s="328" t="s">
        <v>647</v>
      </c>
      <c r="N8" s="328" t="s">
        <v>648</v>
      </c>
      <c r="O8" s="328" t="s">
        <v>649</v>
      </c>
      <c r="P8" s="328" t="s">
        <v>650</v>
      </c>
      <c r="Q8" s="328" t="s">
        <v>651</v>
      </c>
      <c r="R8" s="328" t="s">
        <v>652</v>
      </c>
      <c r="S8" s="328" t="s">
        <v>653</v>
      </c>
      <c r="T8" s="328" t="s">
        <v>654</v>
      </c>
      <c r="U8" s="328" t="s">
        <v>655</v>
      </c>
      <c r="V8" s="328" t="s">
        <v>656</v>
      </c>
      <c r="W8" s="328" t="s">
        <v>657</v>
      </c>
      <c r="X8" s="328" t="s">
        <v>658</v>
      </c>
      <c r="Y8" s="329" t="s">
        <v>659</v>
      </c>
      <c r="Z8" s="329" t="s">
        <v>660</v>
      </c>
      <c r="AA8" s="329" t="s">
        <v>661</v>
      </c>
    </row>
    <row r="9" customFormat="false" ht="66" hidden="false" customHeight="false" outlineLevel="0" collapsed="false">
      <c r="A9" s="330"/>
      <c r="B9" s="331" t="s">
        <v>662</v>
      </c>
      <c r="C9" s="331" t="s">
        <v>663</v>
      </c>
      <c r="D9" s="331" t="s">
        <v>664</v>
      </c>
      <c r="E9" s="331" t="s">
        <v>665</v>
      </c>
      <c r="F9" s="331" t="s">
        <v>666</v>
      </c>
      <c r="G9" s="331" t="s">
        <v>667</v>
      </c>
      <c r="H9" s="331" t="s">
        <v>668</v>
      </c>
      <c r="I9" s="331" t="s">
        <v>669</v>
      </c>
      <c r="J9" s="331" t="s">
        <v>670</v>
      </c>
      <c r="K9" s="331" t="s">
        <v>671</v>
      </c>
      <c r="L9" s="331" t="s">
        <v>672</v>
      </c>
      <c r="M9" s="331" t="s">
        <v>673</v>
      </c>
      <c r="N9" s="331" t="s">
        <v>674</v>
      </c>
      <c r="O9" s="331" t="s">
        <v>675</v>
      </c>
      <c r="P9" s="331" t="s">
        <v>676</v>
      </c>
      <c r="Q9" s="331" t="s">
        <v>677</v>
      </c>
      <c r="R9" s="331" t="s">
        <v>678</v>
      </c>
      <c r="S9" s="331" t="s">
        <v>679</v>
      </c>
      <c r="T9" s="331" t="s">
        <v>680</v>
      </c>
      <c r="U9" s="331" t="s">
        <v>681</v>
      </c>
      <c r="V9" s="331" t="s">
        <v>682</v>
      </c>
      <c r="W9" s="331"/>
      <c r="X9" s="331" t="s">
        <v>683</v>
      </c>
      <c r="Y9" s="331" t="s">
        <v>684</v>
      </c>
      <c r="Z9" s="331" t="s">
        <v>685</v>
      </c>
      <c r="AA9" s="331" t="s">
        <v>686</v>
      </c>
    </row>
    <row r="10" customFormat="false" ht="12.75" hidden="false" customHeight="false" outlineLevel="0" collapsed="false">
      <c r="A10" s="332" t="n">
        <v>1</v>
      </c>
      <c r="B10" s="333" t="n">
        <v>2</v>
      </c>
      <c r="C10" s="333" t="n">
        <v>3</v>
      </c>
      <c r="D10" s="333" t="n">
        <v>4</v>
      </c>
      <c r="E10" s="333" t="n">
        <v>5</v>
      </c>
      <c r="F10" s="333" t="n">
        <v>6</v>
      </c>
      <c r="G10" s="334" t="n">
        <v>7</v>
      </c>
      <c r="H10" s="334" t="n">
        <v>8</v>
      </c>
      <c r="I10" s="334" t="n">
        <v>9</v>
      </c>
      <c r="J10" s="334" t="n">
        <v>10</v>
      </c>
      <c r="K10" s="334" t="n">
        <v>11</v>
      </c>
      <c r="L10" s="334" t="n">
        <v>12</v>
      </c>
      <c r="M10" s="334" t="n">
        <v>13</v>
      </c>
      <c r="N10" s="334" t="n">
        <v>14</v>
      </c>
      <c r="O10" s="334" t="n">
        <v>15</v>
      </c>
      <c r="P10" s="334" t="n">
        <v>16</v>
      </c>
      <c r="Q10" s="334" t="n">
        <v>17</v>
      </c>
      <c r="R10" s="334" t="n">
        <v>18</v>
      </c>
      <c r="S10" s="334" t="n">
        <v>19</v>
      </c>
      <c r="T10" s="334" t="n">
        <v>20</v>
      </c>
      <c r="U10" s="334" t="n">
        <v>21</v>
      </c>
      <c r="V10" s="334" t="n">
        <v>22</v>
      </c>
      <c r="W10" s="334" t="n">
        <v>23</v>
      </c>
      <c r="X10" s="334" t="n">
        <v>24</v>
      </c>
      <c r="Y10" s="334" t="n">
        <v>25</v>
      </c>
      <c r="Z10" s="335" t="n">
        <v>26</v>
      </c>
      <c r="AA10" s="335" t="n">
        <v>27</v>
      </c>
    </row>
    <row r="11" customFormat="false" ht="12.75" hidden="false" customHeight="false" outlineLevel="0" collapsed="false">
      <c r="A11" s="336"/>
      <c r="B11" s="336"/>
      <c r="C11" s="336"/>
      <c r="D11" s="337"/>
      <c r="E11" s="338"/>
      <c r="F11" s="337"/>
      <c r="G11" s="337"/>
      <c r="H11" s="337"/>
      <c r="I11" s="337"/>
      <c r="J11" s="339" t="n">
        <f aca="false">SUM(K11:T11)</f>
        <v>0</v>
      </c>
      <c r="K11" s="337"/>
      <c r="L11" s="337"/>
      <c r="M11" s="337"/>
      <c r="N11" s="337"/>
      <c r="O11" s="337"/>
      <c r="P11" s="337"/>
      <c r="Q11" s="337"/>
      <c r="R11" s="337"/>
      <c r="S11" s="337"/>
      <c r="T11" s="337"/>
      <c r="U11" s="340" t="n">
        <f aca="false">H11-I11-J11</f>
        <v>0</v>
      </c>
      <c r="V11" s="341" t="n">
        <f aca="false">U11*E11</f>
        <v>0</v>
      </c>
      <c r="W11" s="337"/>
      <c r="X11" s="340" t="n">
        <f aca="false">V11*W11</f>
        <v>0</v>
      </c>
      <c r="Y11" s="337"/>
      <c r="Z11" s="337"/>
      <c r="AA11" s="337"/>
    </row>
    <row r="12" customFormat="false" ht="12.75" hidden="false" customHeight="false" outlineLevel="0" collapsed="false">
      <c r="A12" s="336"/>
      <c r="B12" s="336"/>
      <c r="C12" s="336"/>
      <c r="D12" s="337"/>
      <c r="E12" s="338"/>
      <c r="F12" s="337"/>
      <c r="G12" s="337"/>
      <c r="H12" s="337"/>
      <c r="I12" s="337"/>
      <c r="J12" s="339" t="n">
        <f aca="false">SUM(K12:T12)</f>
        <v>0</v>
      </c>
      <c r="K12" s="337"/>
      <c r="L12" s="337"/>
      <c r="M12" s="337"/>
      <c r="N12" s="337"/>
      <c r="O12" s="337"/>
      <c r="P12" s="337"/>
      <c r="Q12" s="337"/>
      <c r="R12" s="337"/>
      <c r="S12" s="337"/>
      <c r="T12" s="337"/>
      <c r="U12" s="340" t="n">
        <f aca="false">H12-I12-J12</f>
        <v>0</v>
      </c>
      <c r="V12" s="341" t="n">
        <f aca="false">U12*E12</f>
        <v>0</v>
      </c>
      <c r="W12" s="337"/>
      <c r="X12" s="340" t="n">
        <f aca="false">V12*W12</f>
        <v>0</v>
      </c>
      <c r="Y12" s="337"/>
      <c r="Z12" s="337"/>
      <c r="AA12" s="337"/>
    </row>
    <row r="13" customFormat="false" ht="12.75" hidden="false" customHeight="false" outlineLevel="0" collapsed="false">
      <c r="A13" s="336"/>
      <c r="B13" s="336"/>
      <c r="C13" s="336"/>
      <c r="D13" s="337"/>
      <c r="E13" s="338"/>
      <c r="F13" s="337"/>
      <c r="G13" s="337"/>
      <c r="H13" s="337"/>
      <c r="I13" s="337"/>
      <c r="J13" s="339" t="n">
        <f aca="false">SUM(K13:T13)</f>
        <v>0</v>
      </c>
      <c r="K13" s="337"/>
      <c r="L13" s="337"/>
      <c r="M13" s="337"/>
      <c r="N13" s="337"/>
      <c r="O13" s="337"/>
      <c r="P13" s="337"/>
      <c r="Q13" s="337"/>
      <c r="R13" s="337"/>
      <c r="S13" s="337"/>
      <c r="T13" s="337"/>
      <c r="U13" s="340" t="n">
        <f aca="false">H13-I13-J13</f>
        <v>0</v>
      </c>
      <c r="V13" s="341" t="n">
        <f aca="false">U13*E13</f>
        <v>0</v>
      </c>
      <c r="W13" s="337"/>
      <c r="X13" s="340" t="n">
        <f aca="false">V13*W13</f>
        <v>0</v>
      </c>
      <c r="Y13" s="337"/>
      <c r="Z13" s="337"/>
      <c r="AA13" s="337"/>
    </row>
    <row r="14" customFormat="false" ht="12.75" hidden="false" customHeight="false" outlineLevel="0" collapsed="false">
      <c r="A14" s="336"/>
      <c r="B14" s="336"/>
      <c r="C14" s="336"/>
      <c r="D14" s="337"/>
      <c r="E14" s="338"/>
      <c r="F14" s="337"/>
      <c r="G14" s="337"/>
      <c r="H14" s="337"/>
      <c r="I14" s="337"/>
      <c r="J14" s="339" t="n">
        <f aca="false">SUM(K14:T14)</f>
        <v>0</v>
      </c>
      <c r="K14" s="337"/>
      <c r="L14" s="337"/>
      <c r="M14" s="337"/>
      <c r="N14" s="337"/>
      <c r="O14" s="337"/>
      <c r="P14" s="337"/>
      <c r="Q14" s="337"/>
      <c r="R14" s="337"/>
      <c r="S14" s="337"/>
      <c r="T14" s="337"/>
      <c r="U14" s="340" t="n">
        <f aca="false">H14-I14-J14</f>
        <v>0</v>
      </c>
      <c r="V14" s="341" t="n">
        <f aca="false">U14*E14</f>
        <v>0</v>
      </c>
      <c r="W14" s="337"/>
      <c r="X14" s="340" t="n">
        <f aca="false">V14*W14</f>
        <v>0</v>
      </c>
      <c r="Y14" s="337"/>
      <c r="Z14" s="337"/>
      <c r="AA14" s="337"/>
    </row>
    <row r="15" customFormat="false" ht="12.75" hidden="false" customHeight="false" outlineLevel="0" collapsed="false">
      <c r="A15" s="336"/>
      <c r="B15" s="336"/>
      <c r="C15" s="336"/>
      <c r="D15" s="337"/>
      <c r="E15" s="338"/>
      <c r="F15" s="337"/>
      <c r="G15" s="337"/>
      <c r="H15" s="337"/>
      <c r="I15" s="337"/>
      <c r="J15" s="339" t="n">
        <f aca="false">SUM(K15:T15)</f>
        <v>0</v>
      </c>
      <c r="K15" s="337"/>
      <c r="L15" s="337"/>
      <c r="M15" s="337"/>
      <c r="N15" s="337"/>
      <c r="O15" s="337"/>
      <c r="P15" s="337"/>
      <c r="Q15" s="337"/>
      <c r="R15" s="337"/>
      <c r="S15" s="337"/>
      <c r="T15" s="337"/>
      <c r="U15" s="340" t="n">
        <f aca="false">H15-I15-J15</f>
        <v>0</v>
      </c>
      <c r="V15" s="341" t="n">
        <f aca="false">U15*E15</f>
        <v>0</v>
      </c>
      <c r="W15" s="337"/>
      <c r="X15" s="340" t="n">
        <f aca="false">V15*W15</f>
        <v>0</v>
      </c>
      <c r="Y15" s="337"/>
      <c r="Z15" s="337"/>
      <c r="AA15" s="337"/>
    </row>
    <row r="16" customFormat="false" ht="12.75" hidden="false" customHeight="true" outlineLevel="0" collapsed="false">
      <c r="A16" s="342"/>
      <c r="B16" s="343" t="s">
        <v>687</v>
      </c>
      <c r="C16" s="343"/>
      <c r="D16" s="343"/>
      <c r="E16" s="343"/>
      <c r="F16" s="343"/>
      <c r="G16" s="343"/>
      <c r="H16" s="343"/>
      <c r="I16" s="343"/>
      <c r="J16" s="343"/>
      <c r="K16" s="343"/>
      <c r="L16" s="343"/>
      <c r="M16" s="343"/>
      <c r="N16" s="343"/>
      <c r="O16" s="343"/>
      <c r="P16" s="343"/>
      <c r="Q16" s="343"/>
      <c r="R16" s="343"/>
      <c r="S16" s="343"/>
      <c r="T16" s="343"/>
      <c r="U16" s="343"/>
      <c r="V16" s="343"/>
      <c r="W16" s="343"/>
      <c r="X16" s="344" t="n">
        <f aca="false">SUM(X11:X15)</f>
        <v>0</v>
      </c>
      <c r="Y16" s="345"/>
      <c r="Z16" s="346"/>
      <c r="AA16" s="347"/>
    </row>
    <row r="17" customFormat="false" ht="12.75" hidden="false" customHeight="true" outlineLevel="0" collapsed="false">
      <c r="A17" s="342"/>
      <c r="B17" s="343" t="s">
        <v>688</v>
      </c>
      <c r="C17" s="343"/>
      <c r="D17" s="343"/>
      <c r="E17" s="343"/>
      <c r="F17" s="343"/>
      <c r="G17" s="343"/>
      <c r="H17" s="343"/>
      <c r="I17" s="343"/>
      <c r="J17" s="343"/>
      <c r="K17" s="343"/>
      <c r="L17" s="343"/>
      <c r="M17" s="343"/>
      <c r="N17" s="343"/>
      <c r="O17" s="343"/>
      <c r="P17" s="343"/>
      <c r="Q17" s="343"/>
      <c r="R17" s="343"/>
      <c r="S17" s="343"/>
      <c r="T17" s="343"/>
      <c r="U17" s="343"/>
      <c r="V17" s="343"/>
      <c r="W17" s="343"/>
      <c r="X17" s="348"/>
      <c r="Y17" s="348"/>
      <c r="Z17" s="348"/>
      <c r="AA17" s="349" t="n">
        <f aca="false">SUM(AA11:AA15)</f>
        <v>0</v>
      </c>
    </row>
    <row r="18" customFormat="false" ht="12.75" hidden="false" customHeight="true" outlineLevel="0" collapsed="false">
      <c r="A18" s="342"/>
      <c r="B18" s="348"/>
      <c r="C18" s="348"/>
      <c r="D18" s="348"/>
      <c r="E18" s="348"/>
      <c r="F18" s="348"/>
      <c r="G18" s="348"/>
      <c r="H18" s="348"/>
      <c r="I18" s="348"/>
      <c r="J18" s="348"/>
      <c r="K18" s="348"/>
      <c r="L18" s="348"/>
      <c r="M18" s="348"/>
      <c r="N18" s="348"/>
      <c r="O18" s="348"/>
      <c r="P18" s="348"/>
      <c r="Q18" s="348"/>
      <c r="R18" s="348"/>
      <c r="S18" s="348"/>
      <c r="T18" s="348"/>
      <c r="U18" s="348"/>
      <c r="V18" s="348"/>
      <c r="W18" s="348"/>
      <c r="X18" s="348"/>
      <c r="Y18" s="348"/>
      <c r="Z18" s="348"/>
      <c r="AA18" s="348"/>
    </row>
    <row r="20" customFormat="false" ht="12.75" hidden="false" customHeight="false" outlineLevel="0" collapsed="false">
      <c r="A20" s="318" t="s">
        <v>689</v>
      </c>
    </row>
    <row r="21" customFormat="false" ht="12.75" hidden="false" customHeight="false" outlineLevel="0" collapsed="false">
      <c r="A21" s="318" t="s">
        <v>690</v>
      </c>
    </row>
    <row r="22" customFormat="false" ht="12.75" hidden="false" customHeight="false" outlineLevel="0" collapsed="false">
      <c r="A22" s="318" t="s">
        <v>691</v>
      </c>
    </row>
    <row r="24" customFormat="false" ht="12.75" hidden="false" customHeight="false" outlineLevel="0" collapsed="false">
      <c r="A24" s="318" t="s">
        <v>692</v>
      </c>
    </row>
    <row r="25" customFormat="false" ht="12.75" hidden="false" customHeight="false" outlineLevel="0" collapsed="false">
      <c r="A25" s="318" t="s">
        <v>693</v>
      </c>
    </row>
    <row r="26" customFormat="false" ht="12.75" hidden="false" customHeight="false" outlineLevel="0" collapsed="false">
      <c r="A26" s="318" t="s">
        <v>694</v>
      </c>
    </row>
    <row r="28" customFormat="false" ht="12.75" hidden="false" customHeight="false" outlineLevel="0" collapsed="false">
      <c r="A28" s="318" t="s">
        <v>695</v>
      </c>
    </row>
    <row r="29" customFormat="false" ht="12.75" hidden="false" customHeight="false" outlineLevel="0" collapsed="false">
      <c r="A29" s="318" t="s">
        <v>696</v>
      </c>
    </row>
    <row r="30" customFormat="false" ht="12.75" hidden="false" customHeight="false" outlineLevel="0" collapsed="false">
      <c r="A30" s="318" t="s">
        <v>697</v>
      </c>
    </row>
  </sheetData>
  <mergeCells count="8">
    <mergeCell ref="D1:F1"/>
    <mergeCell ref="B2:C2"/>
    <mergeCell ref="E2:F2"/>
    <mergeCell ref="A5:N5"/>
    <mergeCell ref="A6:N6"/>
    <mergeCell ref="A7:N7"/>
    <mergeCell ref="B16:W16"/>
    <mergeCell ref="B17:W1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P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P4" activeCellId="0" sqref="P4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4.88"/>
    <col collapsed="false" customWidth="true" hidden="false" outlineLevel="0" max="2" min="2" style="9" width="8.67"/>
    <col collapsed="false" customWidth="true" hidden="false" outlineLevel="0" max="3" min="3" style="9" width="9.88"/>
    <col collapsed="false" customWidth="true" hidden="false" outlineLevel="0" max="4" min="4" style="9" width="1.44"/>
    <col collapsed="false" customWidth="true" hidden="false" outlineLevel="0" max="5" min="5" style="9" width="5.88"/>
    <col collapsed="false" customWidth="true" hidden="false" outlineLevel="0" max="6" min="6" style="9" width="6.56"/>
    <col collapsed="false" customWidth="true" hidden="false" outlineLevel="0" max="7" min="7" style="9" width="4.56"/>
    <col collapsed="false" customWidth="true" hidden="false" outlineLevel="0" max="9" min="8" style="9" width="10.33"/>
    <col collapsed="false" customWidth="true" hidden="false" outlineLevel="0" max="10" min="10" style="9" width="8.44"/>
    <col collapsed="false" customWidth="true" hidden="false" outlineLevel="0" max="11" min="11" style="9" width="8"/>
    <col collapsed="false" customWidth="true" hidden="false" outlineLevel="0" max="12" min="12" style="9" width="6"/>
    <col collapsed="false" customWidth="true" hidden="false" outlineLevel="0" max="13" min="13" style="9" width="5.33"/>
    <col collapsed="false" customWidth="false" hidden="false" outlineLevel="0" max="14" min="14" style="9" width="9.11"/>
    <col collapsed="false" customWidth="true" hidden="false" outlineLevel="0" max="15" min="15" style="9" width="9.44"/>
    <col collapsed="false" customWidth="false" hidden="false" outlineLevel="0" max="256" min="16" style="9" width="9.11"/>
    <col collapsed="false" customWidth="true" hidden="false" outlineLevel="0" max="257" min="257" style="9" width="4.88"/>
    <col collapsed="false" customWidth="true" hidden="false" outlineLevel="0" max="258" min="258" style="9" width="8.67"/>
    <col collapsed="false" customWidth="true" hidden="false" outlineLevel="0" max="259" min="259" style="9" width="9.88"/>
    <col collapsed="false" customWidth="true" hidden="false" outlineLevel="0" max="260" min="260" style="9" width="1.44"/>
    <col collapsed="false" customWidth="true" hidden="false" outlineLevel="0" max="261" min="261" style="9" width="5.88"/>
    <col collapsed="false" customWidth="true" hidden="false" outlineLevel="0" max="262" min="262" style="9" width="6.56"/>
    <col collapsed="false" customWidth="true" hidden="false" outlineLevel="0" max="263" min="263" style="9" width="4.56"/>
    <col collapsed="false" customWidth="true" hidden="false" outlineLevel="0" max="265" min="264" style="9" width="10.33"/>
    <col collapsed="false" customWidth="true" hidden="false" outlineLevel="0" max="266" min="266" style="9" width="8.44"/>
    <col collapsed="false" customWidth="true" hidden="false" outlineLevel="0" max="267" min="267" style="9" width="8"/>
    <col collapsed="false" customWidth="true" hidden="false" outlineLevel="0" max="268" min="268" style="9" width="6"/>
    <col collapsed="false" customWidth="true" hidden="false" outlineLevel="0" max="269" min="269" style="9" width="5.33"/>
    <col collapsed="false" customWidth="false" hidden="false" outlineLevel="0" max="270" min="270" style="9" width="9.11"/>
    <col collapsed="false" customWidth="true" hidden="false" outlineLevel="0" max="271" min="271" style="9" width="9.44"/>
    <col collapsed="false" customWidth="false" hidden="false" outlineLevel="0" max="512" min="272" style="9" width="9.11"/>
    <col collapsed="false" customWidth="true" hidden="false" outlineLevel="0" max="513" min="513" style="9" width="4.88"/>
    <col collapsed="false" customWidth="true" hidden="false" outlineLevel="0" max="514" min="514" style="9" width="8.67"/>
    <col collapsed="false" customWidth="true" hidden="false" outlineLevel="0" max="515" min="515" style="9" width="9.88"/>
    <col collapsed="false" customWidth="true" hidden="false" outlineLevel="0" max="516" min="516" style="9" width="1.44"/>
    <col collapsed="false" customWidth="true" hidden="false" outlineLevel="0" max="517" min="517" style="9" width="5.88"/>
    <col collapsed="false" customWidth="true" hidden="false" outlineLevel="0" max="518" min="518" style="9" width="6.56"/>
    <col collapsed="false" customWidth="true" hidden="false" outlineLevel="0" max="519" min="519" style="9" width="4.56"/>
    <col collapsed="false" customWidth="true" hidden="false" outlineLevel="0" max="521" min="520" style="9" width="10.33"/>
    <col collapsed="false" customWidth="true" hidden="false" outlineLevel="0" max="522" min="522" style="9" width="8.44"/>
    <col collapsed="false" customWidth="true" hidden="false" outlineLevel="0" max="523" min="523" style="9" width="8"/>
    <col collapsed="false" customWidth="true" hidden="false" outlineLevel="0" max="524" min="524" style="9" width="6"/>
    <col collapsed="false" customWidth="true" hidden="false" outlineLevel="0" max="525" min="525" style="9" width="5.33"/>
    <col collapsed="false" customWidth="false" hidden="false" outlineLevel="0" max="526" min="526" style="9" width="9.11"/>
    <col collapsed="false" customWidth="true" hidden="false" outlineLevel="0" max="527" min="527" style="9" width="9.44"/>
    <col collapsed="false" customWidth="false" hidden="false" outlineLevel="0" max="768" min="528" style="9" width="9.11"/>
    <col collapsed="false" customWidth="true" hidden="false" outlineLevel="0" max="769" min="769" style="9" width="4.88"/>
    <col collapsed="false" customWidth="true" hidden="false" outlineLevel="0" max="770" min="770" style="9" width="8.67"/>
    <col collapsed="false" customWidth="true" hidden="false" outlineLevel="0" max="771" min="771" style="9" width="9.88"/>
    <col collapsed="false" customWidth="true" hidden="false" outlineLevel="0" max="772" min="772" style="9" width="1.44"/>
    <col collapsed="false" customWidth="true" hidden="false" outlineLevel="0" max="773" min="773" style="9" width="5.88"/>
    <col collapsed="false" customWidth="true" hidden="false" outlineLevel="0" max="774" min="774" style="9" width="6.56"/>
    <col collapsed="false" customWidth="true" hidden="false" outlineLevel="0" max="775" min="775" style="9" width="4.56"/>
    <col collapsed="false" customWidth="true" hidden="false" outlineLevel="0" max="777" min="776" style="9" width="10.33"/>
    <col collapsed="false" customWidth="true" hidden="false" outlineLevel="0" max="778" min="778" style="9" width="8.44"/>
    <col collapsed="false" customWidth="true" hidden="false" outlineLevel="0" max="779" min="779" style="9" width="8"/>
    <col collapsed="false" customWidth="true" hidden="false" outlineLevel="0" max="780" min="780" style="9" width="6"/>
    <col collapsed="false" customWidth="true" hidden="false" outlineLevel="0" max="781" min="781" style="9" width="5.33"/>
    <col collapsed="false" customWidth="false" hidden="false" outlineLevel="0" max="782" min="782" style="9" width="9.11"/>
    <col collapsed="false" customWidth="true" hidden="false" outlineLevel="0" max="783" min="783" style="9" width="9.44"/>
    <col collapsed="false" customWidth="false" hidden="false" outlineLevel="0" max="1024" min="784" style="9" width="9.11"/>
    <col collapsed="false" customWidth="true" hidden="false" outlineLevel="0" max="1025" min="1025" style="9" width="4.88"/>
    <col collapsed="false" customWidth="true" hidden="false" outlineLevel="0" max="1026" min="1026" style="9" width="8.67"/>
    <col collapsed="false" customWidth="true" hidden="false" outlineLevel="0" max="1027" min="1027" style="9" width="9.88"/>
    <col collapsed="false" customWidth="true" hidden="false" outlineLevel="0" max="1028" min="1028" style="9" width="1.44"/>
    <col collapsed="false" customWidth="true" hidden="false" outlineLevel="0" max="1029" min="1029" style="9" width="5.88"/>
    <col collapsed="false" customWidth="true" hidden="false" outlineLevel="0" max="1030" min="1030" style="9" width="6.56"/>
    <col collapsed="false" customWidth="true" hidden="false" outlineLevel="0" max="1031" min="1031" style="9" width="4.56"/>
    <col collapsed="false" customWidth="true" hidden="false" outlineLevel="0" max="1033" min="1032" style="9" width="10.33"/>
    <col collapsed="false" customWidth="true" hidden="false" outlineLevel="0" max="1034" min="1034" style="9" width="8.44"/>
    <col collapsed="false" customWidth="true" hidden="false" outlineLevel="0" max="1035" min="1035" style="9" width="8"/>
    <col collapsed="false" customWidth="true" hidden="false" outlineLevel="0" max="1036" min="1036" style="9" width="6"/>
    <col collapsed="false" customWidth="true" hidden="false" outlineLevel="0" max="1037" min="1037" style="9" width="5.33"/>
    <col collapsed="false" customWidth="false" hidden="false" outlineLevel="0" max="1038" min="1038" style="9" width="9.11"/>
    <col collapsed="false" customWidth="true" hidden="false" outlineLevel="0" max="1039" min="1039" style="9" width="9.44"/>
    <col collapsed="false" customWidth="false" hidden="false" outlineLevel="0" max="1280" min="1040" style="9" width="9.11"/>
    <col collapsed="false" customWidth="true" hidden="false" outlineLevel="0" max="1281" min="1281" style="9" width="4.88"/>
    <col collapsed="false" customWidth="true" hidden="false" outlineLevel="0" max="1282" min="1282" style="9" width="8.67"/>
    <col collapsed="false" customWidth="true" hidden="false" outlineLevel="0" max="1283" min="1283" style="9" width="9.88"/>
    <col collapsed="false" customWidth="true" hidden="false" outlineLevel="0" max="1284" min="1284" style="9" width="1.44"/>
    <col collapsed="false" customWidth="true" hidden="false" outlineLevel="0" max="1285" min="1285" style="9" width="5.88"/>
    <col collapsed="false" customWidth="true" hidden="false" outlineLevel="0" max="1286" min="1286" style="9" width="6.56"/>
    <col collapsed="false" customWidth="true" hidden="false" outlineLevel="0" max="1287" min="1287" style="9" width="4.56"/>
    <col collapsed="false" customWidth="true" hidden="false" outlineLevel="0" max="1289" min="1288" style="9" width="10.33"/>
    <col collapsed="false" customWidth="true" hidden="false" outlineLevel="0" max="1290" min="1290" style="9" width="8.44"/>
    <col collapsed="false" customWidth="true" hidden="false" outlineLevel="0" max="1291" min="1291" style="9" width="8"/>
    <col collapsed="false" customWidth="true" hidden="false" outlineLevel="0" max="1292" min="1292" style="9" width="6"/>
    <col collapsed="false" customWidth="true" hidden="false" outlineLevel="0" max="1293" min="1293" style="9" width="5.33"/>
    <col collapsed="false" customWidth="false" hidden="false" outlineLevel="0" max="1294" min="1294" style="9" width="9.11"/>
    <col collapsed="false" customWidth="true" hidden="false" outlineLevel="0" max="1295" min="1295" style="9" width="9.44"/>
    <col collapsed="false" customWidth="false" hidden="false" outlineLevel="0" max="1536" min="1296" style="9" width="9.11"/>
    <col collapsed="false" customWidth="true" hidden="false" outlineLevel="0" max="1537" min="1537" style="9" width="4.88"/>
    <col collapsed="false" customWidth="true" hidden="false" outlineLevel="0" max="1538" min="1538" style="9" width="8.67"/>
    <col collapsed="false" customWidth="true" hidden="false" outlineLevel="0" max="1539" min="1539" style="9" width="9.88"/>
    <col collapsed="false" customWidth="true" hidden="false" outlineLevel="0" max="1540" min="1540" style="9" width="1.44"/>
    <col collapsed="false" customWidth="true" hidden="false" outlineLevel="0" max="1541" min="1541" style="9" width="5.88"/>
    <col collapsed="false" customWidth="true" hidden="false" outlineLevel="0" max="1542" min="1542" style="9" width="6.56"/>
    <col collapsed="false" customWidth="true" hidden="false" outlineLevel="0" max="1543" min="1543" style="9" width="4.56"/>
    <col collapsed="false" customWidth="true" hidden="false" outlineLevel="0" max="1545" min="1544" style="9" width="10.33"/>
    <col collapsed="false" customWidth="true" hidden="false" outlineLevel="0" max="1546" min="1546" style="9" width="8.44"/>
    <col collapsed="false" customWidth="true" hidden="false" outlineLevel="0" max="1547" min="1547" style="9" width="8"/>
    <col collapsed="false" customWidth="true" hidden="false" outlineLevel="0" max="1548" min="1548" style="9" width="6"/>
    <col collapsed="false" customWidth="true" hidden="false" outlineLevel="0" max="1549" min="1549" style="9" width="5.33"/>
    <col collapsed="false" customWidth="false" hidden="false" outlineLevel="0" max="1550" min="1550" style="9" width="9.11"/>
    <col collapsed="false" customWidth="true" hidden="false" outlineLevel="0" max="1551" min="1551" style="9" width="9.44"/>
    <col collapsed="false" customWidth="false" hidden="false" outlineLevel="0" max="1792" min="1552" style="9" width="9.11"/>
    <col collapsed="false" customWidth="true" hidden="false" outlineLevel="0" max="1793" min="1793" style="9" width="4.88"/>
    <col collapsed="false" customWidth="true" hidden="false" outlineLevel="0" max="1794" min="1794" style="9" width="8.67"/>
    <col collapsed="false" customWidth="true" hidden="false" outlineLevel="0" max="1795" min="1795" style="9" width="9.88"/>
    <col collapsed="false" customWidth="true" hidden="false" outlineLevel="0" max="1796" min="1796" style="9" width="1.44"/>
    <col collapsed="false" customWidth="true" hidden="false" outlineLevel="0" max="1797" min="1797" style="9" width="5.88"/>
    <col collapsed="false" customWidth="true" hidden="false" outlineLevel="0" max="1798" min="1798" style="9" width="6.56"/>
    <col collapsed="false" customWidth="true" hidden="false" outlineLevel="0" max="1799" min="1799" style="9" width="4.56"/>
    <col collapsed="false" customWidth="true" hidden="false" outlineLevel="0" max="1801" min="1800" style="9" width="10.33"/>
    <col collapsed="false" customWidth="true" hidden="false" outlineLevel="0" max="1802" min="1802" style="9" width="8.44"/>
    <col collapsed="false" customWidth="true" hidden="false" outlineLevel="0" max="1803" min="1803" style="9" width="8"/>
    <col collapsed="false" customWidth="true" hidden="false" outlineLevel="0" max="1804" min="1804" style="9" width="6"/>
    <col collapsed="false" customWidth="true" hidden="false" outlineLevel="0" max="1805" min="1805" style="9" width="5.33"/>
    <col collapsed="false" customWidth="false" hidden="false" outlineLevel="0" max="1806" min="1806" style="9" width="9.11"/>
    <col collapsed="false" customWidth="true" hidden="false" outlineLevel="0" max="1807" min="1807" style="9" width="9.44"/>
    <col collapsed="false" customWidth="false" hidden="false" outlineLevel="0" max="2048" min="1808" style="9" width="9.11"/>
    <col collapsed="false" customWidth="true" hidden="false" outlineLevel="0" max="2049" min="2049" style="9" width="4.88"/>
    <col collapsed="false" customWidth="true" hidden="false" outlineLevel="0" max="2050" min="2050" style="9" width="8.67"/>
    <col collapsed="false" customWidth="true" hidden="false" outlineLevel="0" max="2051" min="2051" style="9" width="9.88"/>
    <col collapsed="false" customWidth="true" hidden="false" outlineLevel="0" max="2052" min="2052" style="9" width="1.44"/>
    <col collapsed="false" customWidth="true" hidden="false" outlineLevel="0" max="2053" min="2053" style="9" width="5.88"/>
    <col collapsed="false" customWidth="true" hidden="false" outlineLevel="0" max="2054" min="2054" style="9" width="6.56"/>
    <col collapsed="false" customWidth="true" hidden="false" outlineLevel="0" max="2055" min="2055" style="9" width="4.56"/>
    <col collapsed="false" customWidth="true" hidden="false" outlineLevel="0" max="2057" min="2056" style="9" width="10.33"/>
    <col collapsed="false" customWidth="true" hidden="false" outlineLevel="0" max="2058" min="2058" style="9" width="8.44"/>
    <col collapsed="false" customWidth="true" hidden="false" outlineLevel="0" max="2059" min="2059" style="9" width="8"/>
    <col collapsed="false" customWidth="true" hidden="false" outlineLevel="0" max="2060" min="2060" style="9" width="6"/>
    <col collapsed="false" customWidth="true" hidden="false" outlineLevel="0" max="2061" min="2061" style="9" width="5.33"/>
    <col collapsed="false" customWidth="false" hidden="false" outlineLevel="0" max="2062" min="2062" style="9" width="9.11"/>
    <col collapsed="false" customWidth="true" hidden="false" outlineLevel="0" max="2063" min="2063" style="9" width="9.44"/>
    <col collapsed="false" customWidth="false" hidden="false" outlineLevel="0" max="2304" min="2064" style="9" width="9.11"/>
    <col collapsed="false" customWidth="true" hidden="false" outlineLevel="0" max="2305" min="2305" style="9" width="4.88"/>
    <col collapsed="false" customWidth="true" hidden="false" outlineLevel="0" max="2306" min="2306" style="9" width="8.67"/>
    <col collapsed="false" customWidth="true" hidden="false" outlineLevel="0" max="2307" min="2307" style="9" width="9.88"/>
    <col collapsed="false" customWidth="true" hidden="false" outlineLevel="0" max="2308" min="2308" style="9" width="1.44"/>
    <col collapsed="false" customWidth="true" hidden="false" outlineLevel="0" max="2309" min="2309" style="9" width="5.88"/>
    <col collapsed="false" customWidth="true" hidden="false" outlineLevel="0" max="2310" min="2310" style="9" width="6.56"/>
    <col collapsed="false" customWidth="true" hidden="false" outlineLevel="0" max="2311" min="2311" style="9" width="4.56"/>
    <col collapsed="false" customWidth="true" hidden="false" outlineLevel="0" max="2313" min="2312" style="9" width="10.33"/>
    <col collapsed="false" customWidth="true" hidden="false" outlineLevel="0" max="2314" min="2314" style="9" width="8.44"/>
    <col collapsed="false" customWidth="true" hidden="false" outlineLevel="0" max="2315" min="2315" style="9" width="8"/>
    <col collapsed="false" customWidth="true" hidden="false" outlineLevel="0" max="2316" min="2316" style="9" width="6"/>
    <col collapsed="false" customWidth="true" hidden="false" outlineLevel="0" max="2317" min="2317" style="9" width="5.33"/>
    <col collapsed="false" customWidth="false" hidden="false" outlineLevel="0" max="2318" min="2318" style="9" width="9.11"/>
    <col collapsed="false" customWidth="true" hidden="false" outlineLevel="0" max="2319" min="2319" style="9" width="9.44"/>
    <col collapsed="false" customWidth="false" hidden="false" outlineLevel="0" max="2560" min="2320" style="9" width="9.11"/>
    <col collapsed="false" customWidth="true" hidden="false" outlineLevel="0" max="2561" min="2561" style="9" width="4.88"/>
    <col collapsed="false" customWidth="true" hidden="false" outlineLevel="0" max="2562" min="2562" style="9" width="8.67"/>
    <col collapsed="false" customWidth="true" hidden="false" outlineLevel="0" max="2563" min="2563" style="9" width="9.88"/>
    <col collapsed="false" customWidth="true" hidden="false" outlineLevel="0" max="2564" min="2564" style="9" width="1.44"/>
    <col collapsed="false" customWidth="true" hidden="false" outlineLevel="0" max="2565" min="2565" style="9" width="5.88"/>
    <col collapsed="false" customWidth="true" hidden="false" outlineLevel="0" max="2566" min="2566" style="9" width="6.56"/>
    <col collapsed="false" customWidth="true" hidden="false" outlineLevel="0" max="2567" min="2567" style="9" width="4.56"/>
    <col collapsed="false" customWidth="true" hidden="false" outlineLevel="0" max="2569" min="2568" style="9" width="10.33"/>
    <col collapsed="false" customWidth="true" hidden="false" outlineLevel="0" max="2570" min="2570" style="9" width="8.44"/>
    <col collapsed="false" customWidth="true" hidden="false" outlineLevel="0" max="2571" min="2571" style="9" width="8"/>
    <col collapsed="false" customWidth="true" hidden="false" outlineLevel="0" max="2572" min="2572" style="9" width="6"/>
    <col collapsed="false" customWidth="true" hidden="false" outlineLevel="0" max="2573" min="2573" style="9" width="5.33"/>
    <col collapsed="false" customWidth="false" hidden="false" outlineLevel="0" max="2574" min="2574" style="9" width="9.11"/>
    <col collapsed="false" customWidth="true" hidden="false" outlineLevel="0" max="2575" min="2575" style="9" width="9.44"/>
    <col collapsed="false" customWidth="false" hidden="false" outlineLevel="0" max="2816" min="2576" style="9" width="9.11"/>
    <col collapsed="false" customWidth="true" hidden="false" outlineLevel="0" max="2817" min="2817" style="9" width="4.88"/>
    <col collapsed="false" customWidth="true" hidden="false" outlineLevel="0" max="2818" min="2818" style="9" width="8.67"/>
    <col collapsed="false" customWidth="true" hidden="false" outlineLevel="0" max="2819" min="2819" style="9" width="9.88"/>
    <col collapsed="false" customWidth="true" hidden="false" outlineLevel="0" max="2820" min="2820" style="9" width="1.44"/>
    <col collapsed="false" customWidth="true" hidden="false" outlineLevel="0" max="2821" min="2821" style="9" width="5.88"/>
    <col collapsed="false" customWidth="true" hidden="false" outlineLevel="0" max="2822" min="2822" style="9" width="6.56"/>
    <col collapsed="false" customWidth="true" hidden="false" outlineLevel="0" max="2823" min="2823" style="9" width="4.56"/>
    <col collapsed="false" customWidth="true" hidden="false" outlineLevel="0" max="2825" min="2824" style="9" width="10.33"/>
    <col collapsed="false" customWidth="true" hidden="false" outlineLevel="0" max="2826" min="2826" style="9" width="8.44"/>
    <col collapsed="false" customWidth="true" hidden="false" outlineLevel="0" max="2827" min="2827" style="9" width="8"/>
    <col collapsed="false" customWidth="true" hidden="false" outlineLevel="0" max="2828" min="2828" style="9" width="6"/>
    <col collapsed="false" customWidth="true" hidden="false" outlineLevel="0" max="2829" min="2829" style="9" width="5.33"/>
    <col collapsed="false" customWidth="false" hidden="false" outlineLevel="0" max="2830" min="2830" style="9" width="9.11"/>
    <col collapsed="false" customWidth="true" hidden="false" outlineLevel="0" max="2831" min="2831" style="9" width="9.44"/>
    <col collapsed="false" customWidth="false" hidden="false" outlineLevel="0" max="3072" min="2832" style="9" width="9.11"/>
    <col collapsed="false" customWidth="true" hidden="false" outlineLevel="0" max="3073" min="3073" style="9" width="4.88"/>
    <col collapsed="false" customWidth="true" hidden="false" outlineLevel="0" max="3074" min="3074" style="9" width="8.67"/>
    <col collapsed="false" customWidth="true" hidden="false" outlineLevel="0" max="3075" min="3075" style="9" width="9.88"/>
    <col collapsed="false" customWidth="true" hidden="false" outlineLevel="0" max="3076" min="3076" style="9" width="1.44"/>
    <col collapsed="false" customWidth="true" hidden="false" outlineLevel="0" max="3077" min="3077" style="9" width="5.88"/>
    <col collapsed="false" customWidth="true" hidden="false" outlineLevel="0" max="3078" min="3078" style="9" width="6.56"/>
    <col collapsed="false" customWidth="true" hidden="false" outlineLevel="0" max="3079" min="3079" style="9" width="4.56"/>
    <col collapsed="false" customWidth="true" hidden="false" outlineLevel="0" max="3081" min="3080" style="9" width="10.33"/>
    <col collapsed="false" customWidth="true" hidden="false" outlineLevel="0" max="3082" min="3082" style="9" width="8.44"/>
    <col collapsed="false" customWidth="true" hidden="false" outlineLevel="0" max="3083" min="3083" style="9" width="8"/>
    <col collapsed="false" customWidth="true" hidden="false" outlineLevel="0" max="3084" min="3084" style="9" width="6"/>
    <col collapsed="false" customWidth="true" hidden="false" outlineLevel="0" max="3085" min="3085" style="9" width="5.33"/>
    <col collapsed="false" customWidth="false" hidden="false" outlineLevel="0" max="3086" min="3086" style="9" width="9.11"/>
    <col collapsed="false" customWidth="true" hidden="false" outlineLevel="0" max="3087" min="3087" style="9" width="9.44"/>
    <col collapsed="false" customWidth="false" hidden="false" outlineLevel="0" max="3328" min="3088" style="9" width="9.11"/>
    <col collapsed="false" customWidth="true" hidden="false" outlineLevel="0" max="3329" min="3329" style="9" width="4.88"/>
    <col collapsed="false" customWidth="true" hidden="false" outlineLevel="0" max="3330" min="3330" style="9" width="8.67"/>
    <col collapsed="false" customWidth="true" hidden="false" outlineLevel="0" max="3331" min="3331" style="9" width="9.88"/>
    <col collapsed="false" customWidth="true" hidden="false" outlineLevel="0" max="3332" min="3332" style="9" width="1.44"/>
    <col collapsed="false" customWidth="true" hidden="false" outlineLevel="0" max="3333" min="3333" style="9" width="5.88"/>
    <col collapsed="false" customWidth="true" hidden="false" outlineLevel="0" max="3334" min="3334" style="9" width="6.56"/>
    <col collapsed="false" customWidth="true" hidden="false" outlineLevel="0" max="3335" min="3335" style="9" width="4.56"/>
    <col collapsed="false" customWidth="true" hidden="false" outlineLevel="0" max="3337" min="3336" style="9" width="10.33"/>
    <col collapsed="false" customWidth="true" hidden="false" outlineLevel="0" max="3338" min="3338" style="9" width="8.44"/>
    <col collapsed="false" customWidth="true" hidden="false" outlineLevel="0" max="3339" min="3339" style="9" width="8"/>
    <col collapsed="false" customWidth="true" hidden="false" outlineLevel="0" max="3340" min="3340" style="9" width="6"/>
    <col collapsed="false" customWidth="true" hidden="false" outlineLevel="0" max="3341" min="3341" style="9" width="5.33"/>
    <col collapsed="false" customWidth="false" hidden="false" outlineLevel="0" max="3342" min="3342" style="9" width="9.11"/>
    <col collapsed="false" customWidth="true" hidden="false" outlineLevel="0" max="3343" min="3343" style="9" width="9.44"/>
    <col collapsed="false" customWidth="false" hidden="false" outlineLevel="0" max="3584" min="3344" style="9" width="9.11"/>
    <col collapsed="false" customWidth="true" hidden="false" outlineLevel="0" max="3585" min="3585" style="9" width="4.88"/>
    <col collapsed="false" customWidth="true" hidden="false" outlineLevel="0" max="3586" min="3586" style="9" width="8.67"/>
    <col collapsed="false" customWidth="true" hidden="false" outlineLevel="0" max="3587" min="3587" style="9" width="9.88"/>
    <col collapsed="false" customWidth="true" hidden="false" outlineLevel="0" max="3588" min="3588" style="9" width="1.44"/>
    <col collapsed="false" customWidth="true" hidden="false" outlineLevel="0" max="3589" min="3589" style="9" width="5.88"/>
    <col collapsed="false" customWidth="true" hidden="false" outlineLevel="0" max="3590" min="3590" style="9" width="6.56"/>
    <col collapsed="false" customWidth="true" hidden="false" outlineLevel="0" max="3591" min="3591" style="9" width="4.56"/>
    <col collapsed="false" customWidth="true" hidden="false" outlineLevel="0" max="3593" min="3592" style="9" width="10.33"/>
    <col collapsed="false" customWidth="true" hidden="false" outlineLevel="0" max="3594" min="3594" style="9" width="8.44"/>
    <col collapsed="false" customWidth="true" hidden="false" outlineLevel="0" max="3595" min="3595" style="9" width="8"/>
    <col collapsed="false" customWidth="true" hidden="false" outlineLevel="0" max="3596" min="3596" style="9" width="6"/>
    <col collapsed="false" customWidth="true" hidden="false" outlineLevel="0" max="3597" min="3597" style="9" width="5.33"/>
    <col collapsed="false" customWidth="false" hidden="false" outlineLevel="0" max="3598" min="3598" style="9" width="9.11"/>
    <col collapsed="false" customWidth="true" hidden="false" outlineLevel="0" max="3599" min="3599" style="9" width="9.44"/>
    <col collapsed="false" customWidth="false" hidden="false" outlineLevel="0" max="3840" min="3600" style="9" width="9.11"/>
    <col collapsed="false" customWidth="true" hidden="false" outlineLevel="0" max="3841" min="3841" style="9" width="4.88"/>
    <col collapsed="false" customWidth="true" hidden="false" outlineLevel="0" max="3842" min="3842" style="9" width="8.67"/>
    <col collapsed="false" customWidth="true" hidden="false" outlineLevel="0" max="3843" min="3843" style="9" width="9.88"/>
    <col collapsed="false" customWidth="true" hidden="false" outlineLevel="0" max="3844" min="3844" style="9" width="1.44"/>
    <col collapsed="false" customWidth="true" hidden="false" outlineLevel="0" max="3845" min="3845" style="9" width="5.88"/>
    <col collapsed="false" customWidth="true" hidden="false" outlineLevel="0" max="3846" min="3846" style="9" width="6.56"/>
    <col collapsed="false" customWidth="true" hidden="false" outlineLevel="0" max="3847" min="3847" style="9" width="4.56"/>
    <col collapsed="false" customWidth="true" hidden="false" outlineLevel="0" max="3849" min="3848" style="9" width="10.33"/>
    <col collapsed="false" customWidth="true" hidden="false" outlineLevel="0" max="3850" min="3850" style="9" width="8.44"/>
    <col collapsed="false" customWidth="true" hidden="false" outlineLevel="0" max="3851" min="3851" style="9" width="8"/>
    <col collapsed="false" customWidth="true" hidden="false" outlineLevel="0" max="3852" min="3852" style="9" width="6"/>
    <col collapsed="false" customWidth="true" hidden="false" outlineLevel="0" max="3853" min="3853" style="9" width="5.33"/>
    <col collapsed="false" customWidth="false" hidden="false" outlineLevel="0" max="3854" min="3854" style="9" width="9.11"/>
    <col collapsed="false" customWidth="true" hidden="false" outlineLevel="0" max="3855" min="3855" style="9" width="9.44"/>
    <col collapsed="false" customWidth="false" hidden="false" outlineLevel="0" max="4096" min="3856" style="9" width="9.11"/>
    <col collapsed="false" customWidth="true" hidden="false" outlineLevel="0" max="4097" min="4097" style="9" width="4.88"/>
    <col collapsed="false" customWidth="true" hidden="false" outlineLevel="0" max="4098" min="4098" style="9" width="8.67"/>
    <col collapsed="false" customWidth="true" hidden="false" outlineLevel="0" max="4099" min="4099" style="9" width="9.88"/>
    <col collapsed="false" customWidth="true" hidden="false" outlineLevel="0" max="4100" min="4100" style="9" width="1.44"/>
    <col collapsed="false" customWidth="true" hidden="false" outlineLevel="0" max="4101" min="4101" style="9" width="5.88"/>
    <col collapsed="false" customWidth="true" hidden="false" outlineLevel="0" max="4102" min="4102" style="9" width="6.56"/>
    <col collapsed="false" customWidth="true" hidden="false" outlineLevel="0" max="4103" min="4103" style="9" width="4.56"/>
    <col collapsed="false" customWidth="true" hidden="false" outlineLevel="0" max="4105" min="4104" style="9" width="10.33"/>
    <col collapsed="false" customWidth="true" hidden="false" outlineLevel="0" max="4106" min="4106" style="9" width="8.44"/>
    <col collapsed="false" customWidth="true" hidden="false" outlineLevel="0" max="4107" min="4107" style="9" width="8"/>
    <col collapsed="false" customWidth="true" hidden="false" outlineLevel="0" max="4108" min="4108" style="9" width="6"/>
    <col collapsed="false" customWidth="true" hidden="false" outlineLevel="0" max="4109" min="4109" style="9" width="5.33"/>
    <col collapsed="false" customWidth="false" hidden="false" outlineLevel="0" max="4110" min="4110" style="9" width="9.11"/>
    <col collapsed="false" customWidth="true" hidden="false" outlineLevel="0" max="4111" min="4111" style="9" width="9.44"/>
    <col collapsed="false" customWidth="false" hidden="false" outlineLevel="0" max="4352" min="4112" style="9" width="9.11"/>
    <col collapsed="false" customWidth="true" hidden="false" outlineLevel="0" max="4353" min="4353" style="9" width="4.88"/>
    <col collapsed="false" customWidth="true" hidden="false" outlineLevel="0" max="4354" min="4354" style="9" width="8.67"/>
    <col collapsed="false" customWidth="true" hidden="false" outlineLevel="0" max="4355" min="4355" style="9" width="9.88"/>
    <col collapsed="false" customWidth="true" hidden="false" outlineLevel="0" max="4356" min="4356" style="9" width="1.44"/>
    <col collapsed="false" customWidth="true" hidden="false" outlineLevel="0" max="4357" min="4357" style="9" width="5.88"/>
    <col collapsed="false" customWidth="true" hidden="false" outlineLevel="0" max="4358" min="4358" style="9" width="6.56"/>
    <col collapsed="false" customWidth="true" hidden="false" outlineLevel="0" max="4359" min="4359" style="9" width="4.56"/>
    <col collapsed="false" customWidth="true" hidden="false" outlineLevel="0" max="4361" min="4360" style="9" width="10.33"/>
    <col collapsed="false" customWidth="true" hidden="false" outlineLevel="0" max="4362" min="4362" style="9" width="8.44"/>
    <col collapsed="false" customWidth="true" hidden="false" outlineLevel="0" max="4363" min="4363" style="9" width="8"/>
    <col collapsed="false" customWidth="true" hidden="false" outlineLevel="0" max="4364" min="4364" style="9" width="6"/>
    <col collapsed="false" customWidth="true" hidden="false" outlineLevel="0" max="4365" min="4365" style="9" width="5.33"/>
    <col collapsed="false" customWidth="false" hidden="false" outlineLevel="0" max="4366" min="4366" style="9" width="9.11"/>
    <col collapsed="false" customWidth="true" hidden="false" outlineLevel="0" max="4367" min="4367" style="9" width="9.44"/>
    <col collapsed="false" customWidth="false" hidden="false" outlineLevel="0" max="4608" min="4368" style="9" width="9.11"/>
    <col collapsed="false" customWidth="true" hidden="false" outlineLevel="0" max="4609" min="4609" style="9" width="4.88"/>
    <col collapsed="false" customWidth="true" hidden="false" outlineLevel="0" max="4610" min="4610" style="9" width="8.67"/>
    <col collapsed="false" customWidth="true" hidden="false" outlineLevel="0" max="4611" min="4611" style="9" width="9.88"/>
    <col collapsed="false" customWidth="true" hidden="false" outlineLevel="0" max="4612" min="4612" style="9" width="1.44"/>
    <col collapsed="false" customWidth="true" hidden="false" outlineLevel="0" max="4613" min="4613" style="9" width="5.88"/>
    <col collapsed="false" customWidth="true" hidden="false" outlineLevel="0" max="4614" min="4614" style="9" width="6.56"/>
    <col collapsed="false" customWidth="true" hidden="false" outlineLevel="0" max="4615" min="4615" style="9" width="4.56"/>
    <col collapsed="false" customWidth="true" hidden="false" outlineLevel="0" max="4617" min="4616" style="9" width="10.33"/>
    <col collapsed="false" customWidth="true" hidden="false" outlineLevel="0" max="4618" min="4618" style="9" width="8.44"/>
    <col collapsed="false" customWidth="true" hidden="false" outlineLevel="0" max="4619" min="4619" style="9" width="8"/>
    <col collapsed="false" customWidth="true" hidden="false" outlineLevel="0" max="4620" min="4620" style="9" width="6"/>
    <col collapsed="false" customWidth="true" hidden="false" outlineLevel="0" max="4621" min="4621" style="9" width="5.33"/>
    <col collapsed="false" customWidth="false" hidden="false" outlineLevel="0" max="4622" min="4622" style="9" width="9.11"/>
    <col collapsed="false" customWidth="true" hidden="false" outlineLevel="0" max="4623" min="4623" style="9" width="9.44"/>
    <col collapsed="false" customWidth="false" hidden="false" outlineLevel="0" max="4864" min="4624" style="9" width="9.11"/>
    <col collapsed="false" customWidth="true" hidden="false" outlineLevel="0" max="4865" min="4865" style="9" width="4.88"/>
    <col collapsed="false" customWidth="true" hidden="false" outlineLevel="0" max="4866" min="4866" style="9" width="8.67"/>
    <col collapsed="false" customWidth="true" hidden="false" outlineLevel="0" max="4867" min="4867" style="9" width="9.88"/>
    <col collapsed="false" customWidth="true" hidden="false" outlineLevel="0" max="4868" min="4868" style="9" width="1.44"/>
    <col collapsed="false" customWidth="true" hidden="false" outlineLevel="0" max="4869" min="4869" style="9" width="5.88"/>
    <col collapsed="false" customWidth="true" hidden="false" outlineLevel="0" max="4870" min="4870" style="9" width="6.56"/>
    <col collapsed="false" customWidth="true" hidden="false" outlineLevel="0" max="4871" min="4871" style="9" width="4.56"/>
    <col collapsed="false" customWidth="true" hidden="false" outlineLevel="0" max="4873" min="4872" style="9" width="10.33"/>
    <col collapsed="false" customWidth="true" hidden="false" outlineLevel="0" max="4874" min="4874" style="9" width="8.44"/>
    <col collapsed="false" customWidth="true" hidden="false" outlineLevel="0" max="4875" min="4875" style="9" width="8"/>
    <col collapsed="false" customWidth="true" hidden="false" outlineLevel="0" max="4876" min="4876" style="9" width="6"/>
    <col collapsed="false" customWidth="true" hidden="false" outlineLevel="0" max="4877" min="4877" style="9" width="5.33"/>
    <col collapsed="false" customWidth="false" hidden="false" outlineLevel="0" max="4878" min="4878" style="9" width="9.11"/>
    <col collapsed="false" customWidth="true" hidden="false" outlineLevel="0" max="4879" min="4879" style="9" width="9.44"/>
    <col collapsed="false" customWidth="false" hidden="false" outlineLevel="0" max="5120" min="4880" style="9" width="9.11"/>
    <col collapsed="false" customWidth="true" hidden="false" outlineLevel="0" max="5121" min="5121" style="9" width="4.88"/>
    <col collapsed="false" customWidth="true" hidden="false" outlineLevel="0" max="5122" min="5122" style="9" width="8.67"/>
    <col collapsed="false" customWidth="true" hidden="false" outlineLevel="0" max="5123" min="5123" style="9" width="9.88"/>
    <col collapsed="false" customWidth="true" hidden="false" outlineLevel="0" max="5124" min="5124" style="9" width="1.44"/>
    <col collapsed="false" customWidth="true" hidden="false" outlineLevel="0" max="5125" min="5125" style="9" width="5.88"/>
    <col collapsed="false" customWidth="true" hidden="false" outlineLevel="0" max="5126" min="5126" style="9" width="6.56"/>
    <col collapsed="false" customWidth="true" hidden="false" outlineLevel="0" max="5127" min="5127" style="9" width="4.56"/>
    <col collapsed="false" customWidth="true" hidden="false" outlineLevel="0" max="5129" min="5128" style="9" width="10.33"/>
    <col collapsed="false" customWidth="true" hidden="false" outlineLevel="0" max="5130" min="5130" style="9" width="8.44"/>
    <col collapsed="false" customWidth="true" hidden="false" outlineLevel="0" max="5131" min="5131" style="9" width="8"/>
    <col collapsed="false" customWidth="true" hidden="false" outlineLevel="0" max="5132" min="5132" style="9" width="6"/>
    <col collapsed="false" customWidth="true" hidden="false" outlineLevel="0" max="5133" min="5133" style="9" width="5.33"/>
    <col collapsed="false" customWidth="false" hidden="false" outlineLevel="0" max="5134" min="5134" style="9" width="9.11"/>
    <col collapsed="false" customWidth="true" hidden="false" outlineLevel="0" max="5135" min="5135" style="9" width="9.44"/>
    <col collapsed="false" customWidth="false" hidden="false" outlineLevel="0" max="5376" min="5136" style="9" width="9.11"/>
    <col collapsed="false" customWidth="true" hidden="false" outlineLevel="0" max="5377" min="5377" style="9" width="4.88"/>
    <col collapsed="false" customWidth="true" hidden="false" outlineLevel="0" max="5378" min="5378" style="9" width="8.67"/>
    <col collapsed="false" customWidth="true" hidden="false" outlineLevel="0" max="5379" min="5379" style="9" width="9.88"/>
    <col collapsed="false" customWidth="true" hidden="false" outlineLevel="0" max="5380" min="5380" style="9" width="1.44"/>
    <col collapsed="false" customWidth="true" hidden="false" outlineLevel="0" max="5381" min="5381" style="9" width="5.88"/>
    <col collapsed="false" customWidth="true" hidden="false" outlineLevel="0" max="5382" min="5382" style="9" width="6.56"/>
    <col collapsed="false" customWidth="true" hidden="false" outlineLevel="0" max="5383" min="5383" style="9" width="4.56"/>
    <col collapsed="false" customWidth="true" hidden="false" outlineLevel="0" max="5385" min="5384" style="9" width="10.33"/>
    <col collapsed="false" customWidth="true" hidden="false" outlineLevel="0" max="5386" min="5386" style="9" width="8.44"/>
    <col collapsed="false" customWidth="true" hidden="false" outlineLevel="0" max="5387" min="5387" style="9" width="8"/>
    <col collapsed="false" customWidth="true" hidden="false" outlineLevel="0" max="5388" min="5388" style="9" width="6"/>
    <col collapsed="false" customWidth="true" hidden="false" outlineLevel="0" max="5389" min="5389" style="9" width="5.33"/>
    <col collapsed="false" customWidth="false" hidden="false" outlineLevel="0" max="5390" min="5390" style="9" width="9.11"/>
    <col collapsed="false" customWidth="true" hidden="false" outlineLevel="0" max="5391" min="5391" style="9" width="9.44"/>
    <col collapsed="false" customWidth="false" hidden="false" outlineLevel="0" max="5632" min="5392" style="9" width="9.11"/>
    <col collapsed="false" customWidth="true" hidden="false" outlineLevel="0" max="5633" min="5633" style="9" width="4.88"/>
    <col collapsed="false" customWidth="true" hidden="false" outlineLevel="0" max="5634" min="5634" style="9" width="8.67"/>
    <col collapsed="false" customWidth="true" hidden="false" outlineLevel="0" max="5635" min="5635" style="9" width="9.88"/>
    <col collapsed="false" customWidth="true" hidden="false" outlineLevel="0" max="5636" min="5636" style="9" width="1.44"/>
    <col collapsed="false" customWidth="true" hidden="false" outlineLevel="0" max="5637" min="5637" style="9" width="5.88"/>
    <col collapsed="false" customWidth="true" hidden="false" outlineLevel="0" max="5638" min="5638" style="9" width="6.56"/>
    <col collapsed="false" customWidth="true" hidden="false" outlineLevel="0" max="5639" min="5639" style="9" width="4.56"/>
    <col collapsed="false" customWidth="true" hidden="false" outlineLevel="0" max="5641" min="5640" style="9" width="10.33"/>
    <col collapsed="false" customWidth="true" hidden="false" outlineLevel="0" max="5642" min="5642" style="9" width="8.44"/>
    <col collapsed="false" customWidth="true" hidden="false" outlineLevel="0" max="5643" min="5643" style="9" width="8"/>
    <col collapsed="false" customWidth="true" hidden="false" outlineLevel="0" max="5644" min="5644" style="9" width="6"/>
    <col collapsed="false" customWidth="true" hidden="false" outlineLevel="0" max="5645" min="5645" style="9" width="5.33"/>
    <col collapsed="false" customWidth="false" hidden="false" outlineLevel="0" max="5646" min="5646" style="9" width="9.11"/>
    <col collapsed="false" customWidth="true" hidden="false" outlineLevel="0" max="5647" min="5647" style="9" width="9.44"/>
    <col collapsed="false" customWidth="false" hidden="false" outlineLevel="0" max="5888" min="5648" style="9" width="9.11"/>
    <col collapsed="false" customWidth="true" hidden="false" outlineLevel="0" max="5889" min="5889" style="9" width="4.88"/>
    <col collapsed="false" customWidth="true" hidden="false" outlineLevel="0" max="5890" min="5890" style="9" width="8.67"/>
    <col collapsed="false" customWidth="true" hidden="false" outlineLevel="0" max="5891" min="5891" style="9" width="9.88"/>
    <col collapsed="false" customWidth="true" hidden="false" outlineLevel="0" max="5892" min="5892" style="9" width="1.44"/>
    <col collapsed="false" customWidth="true" hidden="false" outlineLevel="0" max="5893" min="5893" style="9" width="5.88"/>
    <col collapsed="false" customWidth="true" hidden="false" outlineLevel="0" max="5894" min="5894" style="9" width="6.56"/>
    <col collapsed="false" customWidth="true" hidden="false" outlineLevel="0" max="5895" min="5895" style="9" width="4.56"/>
    <col collapsed="false" customWidth="true" hidden="false" outlineLevel="0" max="5897" min="5896" style="9" width="10.33"/>
    <col collapsed="false" customWidth="true" hidden="false" outlineLevel="0" max="5898" min="5898" style="9" width="8.44"/>
    <col collapsed="false" customWidth="true" hidden="false" outlineLevel="0" max="5899" min="5899" style="9" width="8"/>
    <col collapsed="false" customWidth="true" hidden="false" outlineLevel="0" max="5900" min="5900" style="9" width="6"/>
    <col collapsed="false" customWidth="true" hidden="false" outlineLevel="0" max="5901" min="5901" style="9" width="5.33"/>
    <col collapsed="false" customWidth="false" hidden="false" outlineLevel="0" max="5902" min="5902" style="9" width="9.11"/>
    <col collapsed="false" customWidth="true" hidden="false" outlineLevel="0" max="5903" min="5903" style="9" width="9.44"/>
    <col collapsed="false" customWidth="false" hidden="false" outlineLevel="0" max="6144" min="5904" style="9" width="9.11"/>
    <col collapsed="false" customWidth="true" hidden="false" outlineLevel="0" max="6145" min="6145" style="9" width="4.88"/>
    <col collapsed="false" customWidth="true" hidden="false" outlineLevel="0" max="6146" min="6146" style="9" width="8.67"/>
    <col collapsed="false" customWidth="true" hidden="false" outlineLevel="0" max="6147" min="6147" style="9" width="9.88"/>
    <col collapsed="false" customWidth="true" hidden="false" outlineLevel="0" max="6148" min="6148" style="9" width="1.44"/>
    <col collapsed="false" customWidth="true" hidden="false" outlineLevel="0" max="6149" min="6149" style="9" width="5.88"/>
    <col collapsed="false" customWidth="true" hidden="false" outlineLevel="0" max="6150" min="6150" style="9" width="6.56"/>
    <col collapsed="false" customWidth="true" hidden="false" outlineLevel="0" max="6151" min="6151" style="9" width="4.56"/>
    <col collapsed="false" customWidth="true" hidden="false" outlineLevel="0" max="6153" min="6152" style="9" width="10.33"/>
    <col collapsed="false" customWidth="true" hidden="false" outlineLevel="0" max="6154" min="6154" style="9" width="8.44"/>
    <col collapsed="false" customWidth="true" hidden="false" outlineLevel="0" max="6155" min="6155" style="9" width="8"/>
    <col collapsed="false" customWidth="true" hidden="false" outlineLevel="0" max="6156" min="6156" style="9" width="6"/>
    <col collapsed="false" customWidth="true" hidden="false" outlineLevel="0" max="6157" min="6157" style="9" width="5.33"/>
    <col collapsed="false" customWidth="false" hidden="false" outlineLevel="0" max="6158" min="6158" style="9" width="9.11"/>
    <col collapsed="false" customWidth="true" hidden="false" outlineLevel="0" max="6159" min="6159" style="9" width="9.44"/>
    <col collapsed="false" customWidth="false" hidden="false" outlineLevel="0" max="6400" min="6160" style="9" width="9.11"/>
    <col collapsed="false" customWidth="true" hidden="false" outlineLevel="0" max="6401" min="6401" style="9" width="4.88"/>
    <col collapsed="false" customWidth="true" hidden="false" outlineLevel="0" max="6402" min="6402" style="9" width="8.67"/>
    <col collapsed="false" customWidth="true" hidden="false" outlineLevel="0" max="6403" min="6403" style="9" width="9.88"/>
    <col collapsed="false" customWidth="true" hidden="false" outlineLevel="0" max="6404" min="6404" style="9" width="1.44"/>
    <col collapsed="false" customWidth="true" hidden="false" outlineLevel="0" max="6405" min="6405" style="9" width="5.88"/>
    <col collapsed="false" customWidth="true" hidden="false" outlineLevel="0" max="6406" min="6406" style="9" width="6.56"/>
    <col collapsed="false" customWidth="true" hidden="false" outlineLevel="0" max="6407" min="6407" style="9" width="4.56"/>
    <col collapsed="false" customWidth="true" hidden="false" outlineLevel="0" max="6409" min="6408" style="9" width="10.33"/>
    <col collapsed="false" customWidth="true" hidden="false" outlineLevel="0" max="6410" min="6410" style="9" width="8.44"/>
    <col collapsed="false" customWidth="true" hidden="false" outlineLevel="0" max="6411" min="6411" style="9" width="8"/>
    <col collapsed="false" customWidth="true" hidden="false" outlineLevel="0" max="6412" min="6412" style="9" width="6"/>
    <col collapsed="false" customWidth="true" hidden="false" outlineLevel="0" max="6413" min="6413" style="9" width="5.33"/>
    <col collapsed="false" customWidth="false" hidden="false" outlineLevel="0" max="6414" min="6414" style="9" width="9.11"/>
    <col collapsed="false" customWidth="true" hidden="false" outlineLevel="0" max="6415" min="6415" style="9" width="9.44"/>
    <col collapsed="false" customWidth="false" hidden="false" outlineLevel="0" max="6656" min="6416" style="9" width="9.11"/>
    <col collapsed="false" customWidth="true" hidden="false" outlineLevel="0" max="6657" min="6657" style="9" width="4.88"/>
    <col collapsed="false" customWidth="true" hidden="false" outlineLevel="0" max="6658" min="6658" style="9" width="8.67"/>
    <col collapsed="false" customWidth="true" hidden="false" outlineLevel="0" max="6659" min="6659" style="9" width="9.88"/>
    <col collapsed="false" customWidth="true" hidden="false" outlineLevel="0" max="6660" min="6660" style="9" width="1.44"/>
    <col collapsed="false" customWidth="true" hidden="false" outlineLevel="0" max="6661" min="6661" style="9" width="5.88"/>
    <col collapsed="false" customWidth="true" hidden="false" outlineLevel="0" max="6662" min="6662" style="9" width="6.56"/>
    <col collapsed="false" customWidth="true" hidden="false" outlineLevel="0" max="6663" min="6663" style="9" width="4.56"/>
    <col collapsed="false" customWidth="true" hidden="false" outlineLevel="0" max="6665" min="6664" style="9" width="10.33"/>
    <col collapsed="false" customWidth="true" hidden="false" outlineLevel="0" max="6666" min="6666" style="9" width="8.44"/>
    <col collapsed="false" customWidth="true" hidden="false" outlineLevel="0" max="6667" min="6667" style="9" width="8"/>
    <col collapsed="false" customWidth="true" hidden="false" outlineLevel="0" max="6668" min="6668" style="9" width="6"/>
    <col collapsed="false" customWidth="true" hidden="false" outlineLevel="0" max="6669" min="6669" style="9" width="5.33"/>
    <col collapsed="false" customWidth="false" hidden="false" outlineLevel="0" max="6670" min="6670" style="9" width="9.11"/>
    <col collapsed="false" customWidth="true" hidden="false" outlineLevel="0" max="6671" min="6671" style="9" width="9.44"/>
    <col collapsed="false" customWidth="false" hidden="false" outlineLevel="0" max="6912" min="6672" style="9" width="9.11"/>
    <col collapsed="false" customWidth="true" hidden="false" outlineLevel="0" max="6913" min="6913" style="9" width="4.88"/>
    <col collapsed="false" customWidth="true" hidden="false" outlineLevel="0" max="6914" min="6914" style="9" width="8.67"/>
    <col collapsed="false" customWidth="true" hidden="false" outlineLevel="0" max="6915" min="6915" style="9" width="9.88"/>
    <col collapsed="false" customWidth="true" hidden="false" outlineLevel="0" max="6916" min="6916" style="9" width="1.44"/>
    <col collapsed="false" customWidth="true" hidden="false" outlineLevel="0" max="6917" min="6917" style="9" width="5.88"/>
    <col collapsed="false" customWidth="true" hidden="false" outlineLevel="0" max="6918" min="6918" style="9" width="6.56"/>
    <col collapsed="false" customWidth="true" hidden="false" outlineLevel="0" max="6919" min="6919" style="9" width="4.56"/>
    <col collapsed="false" customWidth="true" hidden="false" outlineLevel="0" max="6921" min="6920" style="9" width="10.33"/>
    <col collapsed="false" customWidth="true" hidden="false" outlineLevel="0" max="6922" min="6922" style="9" width="8.44"/>
    <col collapsed="false" customWidth="true" hidden="false" outlineLevel="0" max="6923" min="6923" style="9" width="8"/>
    <col collapsed="false" customWidth="true" hidden="false" outlineLevel="0" max="6924" min="6924" style="9" width="6"/>
    <col collapsed="false" customWidth="true" hidden="false" outlineLevel="0" max="6925" min="6925" style="9" width="5.33"/>
    <col collapsed="false" customWidth="false" hidden="false" outlineLevel="0" max="6926" min="6926" style="9" width="9.11"/>
    <col collapsed="false" customWidth="true" hidden="false" outlineLevel="0" max="6927" min="6927" style="9" width="9.44"/>
    <col collapsed="false" customWidth="false" hidden="false" outlineLevel="0" max="7168" min="6928" style="9" width="9.11"/>
    <col collapsed="false" customWidth="true" hidden="false" outlineLevel="0" max="7169" min="7169" style="9" width="4.88"/>
    <col collapsed="false" customWidth="true" hidden="false" outlineLevel="0" max="7170" min="7170" style="9" width="8.67"/>
    <col collapsed="false" customWidth="true" hidden="false" outlineLevel="0" max="7171" min="7171" style="9" width="9.88"/>
    <col collapsed="false" customWidth="true" hidden="false" outlineLevel="0" max="7172" min="7172" style="9" width="1.44"/>
    <col collapsed="false" customWidth="true" hidden="false" outlineLevel="0" max="7173" min="7173" style="9" width="5.88"/>
    <col collapsed="false" customWidth="true" hidden="false" outlineLevel="0" max="7174" min="7174" style="9" width="6.56"/>
    <col collapsed="false" customWidth="true" hidden="false" outlineLevel="0" max="7175" min="7175" style="9" width="4.56"/>
    <col collapsed="false" customWidth="true" hidden="false" outlineLevel="0" max="7177" min="7176" style="9" width="10.33"/>
    <col collapsed="false" customWidth="true" hidden="false" outlineLevel="0" max="7178" min="7178" style="9" width="8.44"/>
    <col collapsed="false" customWidth="true" hidden="false" outlineLevel="0" max="7179" min="7179" style="9" width="8"/>
    <col collapsed="false" customWidth="true" hidden="false" outlineLevel="0" max="7180" min="7180" style="9" width="6"/>
    <col collapsed="false" customWidth="true" hidden="false" outlineLevel="0" max="7181" min="7181" style="9" width="5.33"/>
    <col collapsed="false" customWidth="false" hidden="false" outlineLevel="0" max="7182" min="7182" style="9" width="9.11"/>
    <col collapsed="false" customWidth="true" hidden="false" outlineLevel="0" max="7183" min="7183" style="9" width="9.44"/>
    <col collapsed="false" customWidth="false" hidden="false" outlineLevel="0" max="7424" min="7184" style="9" width="9.11"/>
    <col collapsed="false" customWidth="true" hidden="false" outlineLevel="0" max="7425" min="7425" style="9" width="4.88"/>
    <col collapsed="false" customWidth="true" hidden="false" outlineLevel="0" max="7426" min="7426" style="9" width="8.67"/>
    <col collapsed="false" customWidth="true" hidden="false" outlineLevel="0" max="7427" min="7427" style="9" width="9.88"/>
    <col collapsed="false" customWidth="true" hidden="false" outlineLevel="0" max="7428" min="7428" style="9" width="1.44"/>
    <col collapsed="false" customWidth="true" hidden="false" outlineLevel="0" max="7429" min="7429" style="9" width="5.88"/>
    <col collapsed="false" customWidth="true" hidden="false" outlineLevel="0" max="7430" min="7430" style="9" width="6.56"/>
    <col collapsed="false" customWidth="true" hidden="false" outlineLevel="0" max="7431" min="7431" style="9" width="4.56"/>
    <col collapsed="false" customWidth="true" hidden="false" outlineLevel="0" max="7433" min="7432" style="9" width="10.33"/>
    <col collapsed="false" customWidth="true" hidden="false" outlineLevel="0" max="7434" min="7434" style="9" width="8.44"/>
    <col collapsed="false" customWidth="true" hidden="false" outlineLevel="0" max="7435" min="7435" style="9" width="8"/>
    <col collapsed="false" customWidth="true" hidden="false" outlineLevel="0" max="7436" min="7436" style="9" width="6"/>
    <col collapsed="false" customWidth="true" hidden="false" outlineLevel="0" max="7437" min="7437" style="9" width="5.33"/>
    <col collapsed="false" customWidth="false" hidden="false" outlineLevel="0" max="7438" min="7438" style="9" width="9.11"/>
    <col collapsed="false" customWidth="true" hidden="false" outlineLevel="0" max="7439" min="7439" style="9" width="9.44"/>
    <col collapsed="false" customWidth="false" hidden="false" outlineLevel="0" max="7680" min="7440" style="9" width="9.11"/>
    <col collapsed="false" customWidth="true" hidden="false" outlineLevel="0" max="7681" min="7681" style="9" width="4.88"/>
    <col collapsed="false" customWidth="true" hidden="false" outlineLevel="0" max="7682" min="7682" style="9" width="8.67"/>
    <col collapsed="false" customWidth="true" hidden="false" outlineLevel="0" max="7683" min="7683" style="9" width="9.88"/>
    <col collapsed="false" customWidth="true" hidden="false" outlineLevel="0" max="7684" min="7684" style="9" width="1.44"/>
    <col collapsed="false" customWidth="true" hidden="false" outlineLevel="0" max="7685" min="7685" style="9" width="5.88"/>
    <col collapsed="false" customWidth="true" hidden="false" outlineLevel="0" max="7686" min="7686" style="9" width="6.56"/>
    <col collapsed="false" customWidth="true" hidden="false" outlineLevel="0" max="7687" min="7687" style="9" width="4.56"/>
    <col collapsed="false" customWidth="true" hidden="false" outlineLevel="0" max="7689" min="7688" style="9" width="10.33"/>
    <col collapsed="false" customWidth="true" hidden="false" outlineLevel="0" max="7690" min="7690" style="9" width="8.44"/>
    <col collapsed="false" customWidth="true" hidden="false" outlineLevel="0" max="7691" min="7691" style="9" width="8"/>
    <col collapsed="false" customWidth="true" hidden="false" outlineLevel="0" max="7692" min="7692" style="9" width="6"/>
    <col collapsed="false" customWidth="true" hidden="false" outlineLevel="0" max="7693" min="7693" style="9" width="5.33"/>
    <col collapsed="false" customWidth="false" hidden="false" outlineLevel="0" max="7694" min="7694" style="9" width="9.11"/>
    <col collapsed="false" customWidth="true" hidden="false" outlineLevel="0" max="7695" min="7695" style="9" width="9.44"/>
    <col collapsed="false" customWidth="false" hidden="false" outlineLevel="0" max="7936" min="7696" style="9" width="9.11"/>
    <col collapsed="false" customWidth="true" hidden="false" outlineLevel="0" max="7937" min="7937" style="9" width="4.88"/>
    <col collapsed="false" customWidth="true" hidden="false" outlineLevel="0" max="7938" min="7938" style="9" width="8.67"/>
    <col collapsed="false" customWidth="true" hidden="false" outlineLevel="0" max="7939" min="7939" style="9" width="9.88"/>
    <col collapsed="false" customWidth="true" hidden="false" outlineLevel="0" max="7940" min="7940" style="9" width="1.44"/>
    <col collapsed="false" customWidth="true" hidden="false" outlineLevel="0" max="7941" min="7941" style="9" width="5.88"/>
    <col collapsed="false" customWidth="true" hidden="false" outlineLevel="0" max="7942" min="7942" style="9" width="6.56"/>
    <col collapsed="false" customWidth="true" hidden="false" outlineLevel="0" max="7943" min="7943" style="9" width="4.56"/>
    <col collapsed="false" customWidth="true" hidden="false" outlineLevel="0" max="7945" min="7944" style="9" width="10.33"/>
    <col collapsed="false" customWidth="true" hidden="false" outlineLevel="0" max="7946" min="7946" style="9" width="8.44"/>
    <col collapsed="false" customWidth="true" hidden="false" outlineLevel="0" max="7947" min="7947" style="9" width="8"/>
    <col collapsed="false" customWidth="true" hidden="false" outlineLevel="0" max="7948" min="7948" style="9" width="6"/>
    <col collapsed="false" customWidth="true" hidden="false" outlineLevel="0" max="7949" min="7949" style="9" width="5.33"/>
    <col collapsed="false" customWidth="false" hidden="false" outlineLevel="0" max="7950" min="7950" style="9" width="9.11"/>
    <col collapsed="false" customWidth="true" hidden="false" outlineLevel="0" max="7951" min="7951" style="9" width="9.44"/>
    <col collapsed="false" customWidth="false" hidden="false" outlineLevel="0" max="8192" min="7952" style="9" width="9.11"/>
    <col collapsed="false" customWidth="true" hidden="false" outlineLevel="0" max="8193" min="8193" style="9" width="4.88"/>
    <col collapsed="false" customWidth="true" hidden="false" outlineLevel="0" max="8194" min="8194" style="9" width="8.67"/>
    <col collapsed="false" customWidth="true" hidden="false" outlineLevel="0" max="8195" min="8195" style="9" width="9.88"/>
    <col collapsed="false" customWidth="true" hidden="false" outlineLevel="0" max="8196" min="8196" style="9" width="1.44"/>
    <col collapsed="false" customWidth="true" hidden="false" outlineLevel="0" max="8197" min="8197" style="9" width="5.88"/>
    <col collapsed="false" customWidth="true" hidden="false" outlineLevel="0" max="8198" min="8198" style="9" width="6.56"/>
    <col collapsed="false" customWidth="true" hidden="false" outlineLevel="0" max="8199" min="8199" style="9" width="4.56"/>
    <col collapsed="false" customWidth="true" hidden="false" outlineLevel="0" max="8201" min="8200" style="9" width="10.33"/>
    <col collapsed="false" customWidth="true" hidden="false" outlineLevel="0" max="8202" min="8202" style="9" width="8.44"/>
    <col collapsed="false" customWidth="true" hidden="false" outlineLevel="0" max="8203" min="8203" style="9" width="8"/>
    <col collapsed="false" customWidth="true" hidden="false" outlineLevel="0" max="8204" min="8204" style="9" width="6"/>
    <col collapsed="false" customWidth="true" hidden="false" outlineLevel="0" max="8205" min="8205" style="9" width="5.33"/>
    <col collapsed="false" customWidth="false" hidden="false" outlineLevel="0" max="8206" min="8206" style="9" width="9.11"/>
    <col collapsed="false" customWidth="true" hidden="false" outlineLevel="0" max="8207" min="8207" style="9" width="9.44"/>
    <col collapsed="false" customWidth="false" hidden="false" outlineLevel="0" max="8448" min="8208" style="9" width="9.11"/>
    <col collapsed="false" customWidth="true" hidden="false" outlineLevel="0" max="8449" min="8449" style="9" width="4.88"/>
    <col collapsed="false" customWidth="true" hidden="false" outlineLevel="0" max="8450" min="8450" style="9" width="8.67"/>
    <col collapsed="false" customWidth="true" hidden="false" outlineLevel="0" max="8451" min="8451" style="9" width="9.88"/>
    <col collapsed="false" customWidth="true" hidden="false" outlineLevel="0" max="8452" min="8452" style="9" width="1.44"/>
    <col collapsed="false" customWidth="true" hidden="false" outlineLevel="0" max="8453" min="8453" style="9" width="5.88"/>
    <col collapsed="false" customWidth="true" hidden="false" outlineLevel="0" max="8454" min="8454" style="9" width="6.56"/>
    <col collapsed="false" customWidth="true" hidden="false" outlineLevel="0" max="8455" min="8455" style="9" width="4.56"/>
    <col collapsed="false" customWidth="true" hidden="false" outlineLevel="0" max="8457" min="8456" style="9" width="10.33"/>
    <col collapsed="false" customWidth="true" hidden="false" outlineLevel="0" max="8458" min="8458" style="9" width="8.44"/>
    <col collapsed="false" customWidth="true" hidden="false" outlineLevel="0" max="8459" min="8459" style="9" width="8"/>
    <col collapsed="false" customWidth="true" hidden="false" outlineLevel="0" max="8460" min="8460" style="9" width="6"/>
    <col collapsed="false" customWidth="true" hidden="false" outlineLevel="0" max="8461" min="8461" style="9" width="5.33"/>
    <col collapsed="false" customWidth="false" hidden="false" outlineLevel="0" max="8462" min="8462" style="9" width="9.11"/>
    <col collapsed="false" customWidth="true" hidden="false" outlineLevel="0" max="8463" min="8463" style="9" width="9.44"/>
    <col collapsed="false" customWidth="false" hidden="false" outlineLevel="0" max="8704" min="8464" style="9" width="9.11"/>
    <col collapsed="false" customWidth="true" hidden="false" outlineLevel="0" max="8705" min="8705" style="9" width="4.88"/>
    <col collapsed="false" customWidth="true" hidden="false" outlineLevel="0" max="8706" min="8706" style="9" width="8.67"/>
    <col collapsed="false" customWidth="true" hidden="false" outlineLevel="0" max="8707" min="8707" style="9" width="9.88"/>
    <col collapsed="false" customWidth="true" hidden="false" outlineLevel="0" max="8708" min="8708" style="9" width="1.44"/>
    <col collapsed="false" customWidth="true" hidden="false" outlineLevel="0" max="8709" min="8709" style="9" width="5.88"/>
    <col collapsed="false" customWidth="true" hidden="false" outlineLevel="0" max="8710" min="8710" style="9" width="6.56"/>
    <col collapsed="false" customWidth="true" hidden="false" outlineLevel="0" max="8711" min="8711" style="9" width="4.56"/>
    <col collapsed="false" customWidth="true" hidden="false" outlineLevel="0" max="8713" min="8712" style="9" width="10.33"/>
    <col collapsed="false" customWidth="true" hidden="false" outlineLevel="0" max="8714" min="8714" style="9" width="8.44"/>
    <col collapsed="false" customWidth="true" hidden="false" outlineLevel="0" max="8715" min="8715" style="9" width="8"/>
    <col collapsed="false" customWidth="true" hidden="false" outlineLevel="0" max="8716" min="8716" style="9" width="6"/>
    <col collapsed="false" customWidth="true" hidden="false" outlineLevel="0" max="8717" min="8717" style="9" width="5.33"/>
    <col collapsed="false" customWidth="false" hidden="false" outlineLevel="0" max="8718" min="8718" style="9" width="9.11"/>
    <col collapsed="false" customWidth="true" hidden="false" outlineLevel="0" max="8719" min="8719" style="9" width="9.44"/>
    <col collapsed="false" customWidth="false" hidden="false" outlineLevel="0" max="8960" min="8720" style="9" width="9.11"/>
    <col collapsed="false" customWidth="true" hidden="false" outlineLevel="0" max="8961" min="8961" style="9" width="4.88"/>
    <col collapsed="false" customWidth="true" hidden="false" outlineLevel="0" max="8962" min="8962" style="9" width="8.67"/>
    <col collapsed="false" customWidth="true" hidden="false" outlineLevel="0" max="8963" min="8963" style="9" width="9.88"/>
    <col collapsed="false" customWidth="true" hidden="false" outlineLevel="0" max="8964" min="8964" style="9" width="1.44"/>
    <col collapsed="false" customWidth="true" hidden="false" outlineLevel="0" max="8965" min="8965" style="9" width="5.88"/>
    <col collapsed="false" customWidth="true" hidden="false" outlineLevel="0" max="8966" min="8966" style="9" width="6.56"/>
    <col collapsed="false" customWidth="true" hidden="false" outlineLevel="0" max="8967" min="8967" style="9" width="4.56"/>
    <col collapsed="false" customWidth="true" hidden="false" outlineLevel="0" max="8969" min="8968" style="9" width="10.33"/>
    <col collapsed="false" customWidth="true" hidden="false" outlineLevel="0" max="8970" min="8970" style="9" width="8.44"/>
    <col collapsed="false" customWidth="true" hidden="false" outlineLevel="0" max="8971" min="8971" style="9" width="8"/>
    <col collapsed="false" customWidth="true" hidden="false" outlineLevel="0" max="8972" min="8972" style="9" width="6"/>
    <col collapsed="false" customWidth="true" hidden="false" outlineLevel="0" max="8973" min="8973" style="9" width="5.33"/>
    <col collapsed="false" customWidth="false" hidden="false" outlineLevel="0" max="8974" min="8974" style="9" width="9.11"/>
    <col collapsed="false" customWidth="true" hidden="false" outlineLevel="0" max="8975" min="8975" style="9" width="9.44"/>
    <col collapsed="false" customWidth="false" hidden="false" outlineLevel="0" max="9216" min="8976" style="9" width="9.11"/>
    <col collapsed="false" customWidth="true" hidden="false" outlineLevel="0" max="9217" min="9217" style="9" width="4.88"/>
    <col collapsed="false" customWidth="true" hidden="false" outlineLevel="0" max="9218" min="9218" style="9" width="8.67"/>
    <col collapsed="false" customWidth="true" hidden="false" outlineLevel="0" max="9219" min="9219" style="9" width="9.88"/>
    <col collapsed="false" customWidth="true" hidden="false" outlineLevel="0" max="9220" min="9220" style="9" width="1.44"/>
    <col collapsed="false" customWidth="true" hidden="false" outlineLevel="0" max="9221" min="9221" style="9" width="5.88"/>
    <col collapsed="false" customWidth="true" hidden="false" outlineLevel="0" max="9222" min="9222" style="9" width="6.56"/>
    <col collapsed="false" customWidth="true" hidden="false" outlineLevel="0" max="9223" min="9223" style="9" width="4.56"/>
    <col collapsed="false" customWidth="true" hidden="false" outlineLevel="0" max="9225" min="9224" style="9" width="10.33"/>
    <col collapsed="false" customWidth="true" hidden="false" outlineLevel="0" max="9226" min="9226" style="9" width="8.44"/>
    <col collapsed="false" customWidth="true" hidden="false" outlineLevel="0" max="9227" min="9227" style="9" width="8"/>
    <col collapsed="false" customWidth="true" hidden="false" outlineLevel="0" max="9228" min="9228" style="9" width="6"/>
    <col collapsed="false" customWidth="true" hidden="false" outlineLevel="0" max="9229" min="9229" style="9" width="5.33"/>
    <col collapsed="false" customWidth="false" hidden="false" outlineLevel="0" max="9230" min="9230" style="9" width="9.11"/>
    <col collapsed="false" customWidth="true" hidden="false" outlineLevel="0" max="9231" min="9231" style="9" width="9.44"/>
    <col collapsed="false" customWidth="false" hidden="false" outlineLevel="0" max="9472" min="9232" style="9" width="9.11"/>
    <col collapsed="false" customWidth="true" hidden="false" outlineLevel="0" max="9473" min="9473" style="9" width="4.88"/>
    <col collapsed="false" customWidth="true" hidden="false" outlineLevel="0" max="9474" min="9474" style="9" width="8.67"/>
    <col collapsed="false" customWidth="true" hidden="false" outlineLevel="0" max="9475" min="9475" style="9" width="9.88"/>
    <col collapsed="false" customWidth="true" hidden="false" outlineLevel="0" max="9476" min="9476" style="9" width="1.44"/>
    <col collapsed="false" customWidth="true" hidden="false" outlineLevel="0" max="9477" min="9477" style="9" width="5.88"/>
    <col collapsed="false" customWidth="true" hidden="false" outlineLevel="0" max="9478" min="9478" style="9" width="6.56"/>
    <col collapsed="false" customWidth="true" hidden="false" outlineLevel="0" max="9479" min="9479" style="9" width="4.56"/>
    <col collapsed="false" customWidth="true" hidden="false" outlineLevel="0" max="9481" min="9480" style="9" width="10.33"/>
    <col collapsed="false" customWidth="true" hidden="false" outlineLevel="0" max="9482" min="9482" style="9" width="8.44"/>
    <col collapsed="false" customWidth="true" hidden="false" outlineLevel="0" max="9483" min="9483" style="9" width="8"/>
    <col collapsed="false" customWidth="true" hidden="false" outlineLevel="0" max="9484" min="9484" style="9" width="6"/>
    <col collapsed="false" customWidth="true" hidden="false" outlineLevel="0" max="9485" min="9485" style="9" width="5.33"/>
    <col collapsed="false" customWidth="false" hidden="false" outlineLevel="0" max="9486" min="9486" style="9" width="9.11"/>
    <col collapsed="false" customWidth="true" hidden="false" outlineLevel="0" max="9487" min="9487" style="9" width="9.44"/>
    <col collapsed="false" customWidth="false" hidden="false" outlineLevel="0" max="9728" min="9488" style="9" width="9.11"/>
    <col collapsed="false" customWidth="true" hidden="false" outlineLevel="0" max="9729" min="9729" style="9" width="4.88"/>
    <col collapsed="false" customWidth="true" hidden="false" outlineLevel="0" max="9730" min="9730" style="9" width="8.67"/>
    <col collapsed="false" customWidth="true" hidden="false" outlineLevel="0" max="9731" min="9731" style="9" width="9.88"/>
    <col collapsed="false" customWidth="true" hidden="false" outlineLevel="0" max="9732" min="9732" style="9" width="1.44"/>
    <col collapsed="false" customWidth="true" hidden="false" outlineLevel="0" max="9733" min="9733" style="9" width="5.88"/>
    <col collapsed="false" customWidth="true" hidden="false" outlineLevel="0" max="9734" min="9734" style="9" width="6.56"/>
    <col collapsed="false" customWidth="true" hidden="false" outlineLevel="0" max="9735" min="9735" style="9" width="4.56"/>
    <col collapsed="false" customWidth="true" hidden="false" outlineLevel="0" max="9737" min="9736" style="9" width="10.33"/>
    <col collapsed="false" customWidth="true" hidden="false" outlineLevel="0" max="9738" min="9738" style="9" width="8.44"/>
    <col collapsed="false" customWidth="true" hidden="false" outlineLevel="0" max="9739" min="9739" style="9" width="8"/>
    <col collapsed="false" customWidth="true" hidden="false" outlineLevel="0" max="9740" min="9740" style="9" width="6"/>
    <col collapsed="false" customWidth="true" hidden="false" outlineLevel="0" max="9741" min="9741" style="9" width="5.33"/>
    <col collapsed="false" customWidth="false" hidden="false" outlineLevel="0" max="9742" min="9742" style="9" width="9.11"/>
    <col collapsed="false" customWidth="true" hidden="false" outlineLevel="0" max="9743" min="9743" style="9" width="9.44"/>
    <col collapsed="false" customWidth="false" hidden="false" outlineLevel="0" max="9984" min="9744" style="9" width="9.11"/>
    <col collapsed="false" customWidth="true" hidden="false" outlineLevel="0" max="9985" min="9985" style="9" width="4.88"/>
    <col collapsed="false" customWidth="true" hidden="false" outlineLevel="0" max="9986" min="9986" style="9" width="8.67"/>
    <col collapsed="false" customWidth="true" hidden="false" outlineLevel="0" max="9987" min="9987" style="9" width="9.88"/>
    <col collapsed="false" customWidth="true" hidden="false" outlineLevel="0" max="9988" min="9988" style="9" width="1.44"/>
    <col collapsed="false" customWidth="true" hidden="false" outlineLevel="0" max="9989" min="9989" style="9" width="5.88"/>
    <col collapsed="false" customWidth="true" hidden="false" outlineLevel="0" max="9990" min="9990" style="9" width="6.56"/>
    <col collapsed="false" customWidth="true" hidden="false" outlineLevel="0" max="9991" min="9991" style="9" width="4.56"/>
    <col collapsed="false" customWidth="true" hidden="false" outlineLevel="0" max="9993" min="9992" style="9" width="10.33"/>
    <col collapsed="false" customWidth="true" hidden="false" outlineLevel="0" max="9994" min="9994" style="9" width="8.44"/>
    <col collapsed="false" customWidth="true" hidden="false" outlineLevel="0" max="9995" min="9995" style="9" width="8"/>
    <col collapsed="false" customWidth="true" hidden="false" outlineLevel="0" max="9996" min="9996" style="9" width="6"/>
    <col collapsed="false" customWidth="true" hidden="false" outlineLevel="0" max="9997" min="9997" style="9" width="5.33"/>
    <col collapsed="false" customWidth="false" hidden="false" outlineLevel="0" max="9998" min="9998" style="9" width="9.11"/>
    <col collapsed="false" customWidth="true" hidden="false" outlineLevel="0" max="9999" min="9999" style="9" width="9.44"/>
    <col collapsed="false" customWidth="false" hidden="false" outlineLevel="0" max="10240" min="10000" style="9" width="9.11"/>
    <col collapsed="false" customWidth="true" hidden="false" outlineLevel="0" max="10241" min="10241" style="9" width="4.88"/>
    <col collapsed="false" customWidth="true" hidden="false" outlineLevel="0" max="10242" min="10242" style="9" width="8.67"/>
    <col collapsed="false" customWidth="true" hidden="false" outlineLevel="0" max="10243" min="10243" style="9" width="9.88"/>
    <col collapsed="false" customWidth="true" hidden="false" outlineLevel="0" max="10244" min="10244" style="9" width="1.44"/>
    <col collapsed="false" customWidth="true" hidden="false" outlineLevel="0" max="10245" min="10245" style="9" width="5.88"/>
    <col collapsed="false" customWidth="true" hidden="false" outlineLevel="0" max="10246" min="10246" style="9" width="6.56"/>
    <col collapsed="false" customWidth="true" hidden="false" outlineLevel="0" max="10247" min="10247" style="9" width="4.56"/>
    <col collapsed="false" customWidth="true" hidden="false" outlineLevel="0" max="10249" min="10248" style="9" width="10.33"/>
    <col collapsed="false" customWidth="true" hidden="false" outlineLevel="0" max="10250" min="10250" style="9" width="8.44"/>
    <col collapsed="false" customWidth="true" hidden="false" outlineLevel="0" max="10251" min="10251" style="9" width="8"/>
    <col collapsed="false" customWidth="true" hidden="false" outlineLevel="0" max="10252" min="10252" style="9" width="6"/>
    <col collapsed="false" customWidth="true" hidden="false" outlineLevel="0" max="10253" min="10253" style="9" width="5.33"/>
    <col collapsed="false" customWidth="false" hidden="false" outlineLevel="0" max="10254" min="10254" style="9" width="9.11"/>
    <col collapsed="false" customWidth="true" hidden="false" outlineLevel="0" max="10255" min="10255" style="9" width="9.44"/>
    <col collapsed="false" customWidth="false" hidden="false" outlineLevel="0" max="10496" min="10256" style="9" width="9.11"/>
    <col collapsed="false" customWidth="true" hidden="false" outlineLevel="0" max="10497" min="10497" style="9" width="4.88"/>
    <col collapsed="false" customWidth="true" hidden="false" outlineLevel="0" max="10498" min="10498" style="9" width="8.67"/>
    <col collapsed="false" customWidth="true" hidden="false" outlineLevel="0" max="10499" min="10499" style="9" width="9.88"/>
    <col collapsed="false" customWidth="true" hidden="false" outlineLevel="0" max="10500" min="10500" style="9" width="1.44"/>
    <col collapsed="false" customWidth="true" hidden="false" outlineLevel="0" max="10501" min="10501" style="9" width="5.88"/>
    <col collapsed="false" customWidth="true" hidden="false" outlineLevel="0" max="10502" min="10502" style="9" width="6.56"/>
    <col collapsed="false" customWidth="true" hidden="false" outlineLevel="0" max="10503" min="10503" style="9" width="4.56"/>
    <col collapsed="false" customWidth="true" hidden="false" outlineLevel="0" max="10505" min="10504" style="9" width="10.33"/>
    <col collapsed="false" customWidth="true" hidden="false" outlineLevel="0" max="10506" min="10506" style="9" width="8.44"/>
    <col collapsed="false" customWidth="true" hidden="false" outlineLevel="0" max="10507" min="10507" style="9" width="8"/>
    <col collapsed="false" customWidth="true" hidden="false" outlineLevel="0" max="10508" min="10508" style="9" width="6"/>
    <col collapsed="false" customWidth="true" hidden="false" outlineLevel="0" max="10509" min="10509" style="9" width="5.33"/>
    <col collapsed="false" customWidth="false" hidden="false" outlineLevel="0" max="10510" min="10510" style="9" width="9.11"/>
    <col collapsed="false" customWidth="true" hidden="false" outlineLevel="0" max="10511" min="10511" style="9" width="9.44"/>
    <col collapsed="false" customWidth="false" hidden="false" outlineLevel="0" max="10752" min="10512" style="9" width="9.11"/>
    <col collapsed="false" customWidth="true" hidden="false" outlineLevel="0" max="10753" min="10753" style="9" width="4.88"/>
    <col collapsed="false" customWidth="true" hidden="false" outlineLevel="0" max="10754" min="10754" style="9" width="8.67"/>
    <col collapsed="false" customWidth="true" hidden="false" outlineLevel="0" max="10755" min="10755" style="9" width="9.88"/>
    <col collapsed="false" customWidth="true" hidden="false" outlineLevel="0" max="10756" min="10756" style="9" width="1.44"/>
    <col collapsed="false" customWidth="true" hidden="false" outlineLevel="0" max="10757" min="10757" style="9" width="5.88"/>
    <col collapsed="false" customWidth="true" hidden="false" outlineLevel="0" max="10758" min="10758" style="9" width="6.56"/>
    <col collapsed="false" customWidth="true" hidden="false" outlineLevel="0" max="10759" min="10759" style="9" width="4.56"/>
    <col collapsed="false" customWidth="true" hidden="false" outlineLevel="0" max="10761" min="10760" style="9" width="10.33"/>
    <col collapsed="false" customWidth="true" hidden="false" outlineLevel="0" max="10762" min="10762" style="9" width="8.44"/>
    <col collapsed="false" customWidth="true" hidden="false" outlineLevel="0" max="10763" min="10763" style="9" width="8"/>
    <col collapsed="false" customWidth="true" hidden="false" outlineLevel="0" max="10764" min="10764" style="9" width="6"/>
    <col collapsed="false" customWidth="true" hidden="false" outlineLevel="0" max="10765" min="10765" style="9" width="5.33"/>
    <col collapsed="false" customWidth="false" hidden="false" outlineLevel="0" max="10766" min="10766" style="9" width="9.11"/>
    <col collapsed="false" customWidth="true" hidden="false" outlineLevel="0" max="10767" min="10767" style="9" width="9.44"/>
    <col collapsed="false" customWidth="false" hidden="false" outlineLevel="0" max="11008" min="10768" style="9" width="9.11"/>
    <col collapsed="false" customWidth="true" hidden="false" outlineLevel="0" max="11009" min="11009" style="9" width="4.88"/>
    <col collapsed="false" customWidth="true" hidden="false" outlineLevel="0" max="11010" min="11010" style="9" width="8.67"/>
    <col collapsed="false" customWidth="true" hidden="false" outlineLevel="0" max="11011" min="11011" style="9" width="9.88"/>
    <col collapsed="false" customWidth="true" hidden="false" outlineLevel="0" max="11012" min="11012" style="9" width="1.44"/>
    <col collapsed="false" customWidth="true" hidden="false" outlineLevel="0" max="11013" min="11013" style="9" width="5.88"/>
    <col collapsed="false" customWidth="true" hidden="false" outlineLevel="0" max="11014" min="11014" style="9" width="6.56"/>
    <col collapsed="false" customWidth="true" hidden="false" outlineLevel="0" max="11015" min="11015" style="9" width="4.56"/>
    <col collapsed="false" customWidth="true" hidden="false" outlineLevel="0" max="11017" min="11016" style="9" width="10.33"/>
    <col collapsed="false" customWidth="true" hidden="false" outlineLevel="0" max="11018" min="11018" style="9" width="8.44"/>
    <col collapsed="false" customWidth="true" hidden="false" outlineLevel="0" max="11019" min="11019" style="9" width="8"/>
    <col collapsed="false" customWidth="true" hidden="false" outlineLevel="0" max="11020" min="11020" style="9" width="6"/>
    <col collapsed="false" customWidth="true" hidden="false" outlineLevel="0" max="11021" min="11021" style="9" width="5.33"/>
    <col collapsed="false" customWidth="false" hidden="false" outlineLevel="0" max="11022" min="11022" style="9" width="9.11"/>
    <col collapsed="false" customWidth="true" hidden="false" outlineLevel="0" max="11023" min="11023" style="9" width="9.44"/>
    <col collapsed="false" customWidth="false" hidden="false" outlineLevel="0" max="11264" min="11024" style="9" width="9.11"/>
    <col collapsed="false" customWidth="true" hidden="false" outlineLevel="0" max="11265" min="11265" style="9" width="4.88"/>
    <col collapsed="false" customWidth="true" hidden="false" outlineLevel="0" max="11266" min="11266" style="9" width="8.67"/>
    <col collapsed="false" customWidth="true" hidden="false" outlineLevel="0" max="11267" min="11267" style="9" width="9.88"/>
    <col collapsed="false" customWidth="true" hidden="false" outlineLevel="0" max="11268" min="11268" style="9" width="1.44"/>
    <col collapsed="false" customWidth="true" hidden="false" outlineLevel="0" max="11269" min="11269" style="9" width="5.88"/>
    <col collapsed="false" customWidth="true" hidden="false" outlineLevel="0" max="11270" min="11270" style="9" width="6.56"/>
    <col collapsed="false" customWidth="true" hidden="false" outlineLevel="0" max="11271" min="11271" style="9" width="4.56"/>
    <col collapsed="false" customWidth="true" hidden="false" outlineLevel="0" max="11273" min="11272" style="9" width="10.33"/>
    <col collapsed="false" customWidth="true" hidden="false" outlineLevel="0" max="11274" min="11274" style="9" width="8.44"/>
    <col collapsed="false" customWidth="true" hidden="false" outlineLevel="0" max="11275" min="11275" style="9" width="8"/>
    <col collapsed="false" customWidth="true" hidden="false" outlineLevel="0" max="11276" min="11276" style="9" width="6"/>
    <col collapsed="false" customWidth="true" hidden="false" outlineLevel="0" max="11277" min="11277" style="9" width="5.33"/>
    <col collapsed="false" customWidth="false" hidden="false" outlineLevel="0" max="11278" min="11278" style="9" width="9.11"/>
    <col collapsed="false" customWidth="true" hidden="false" outlineLevel="0" max="11279" min="11279" style="9" width="9.44"/>
    <col collapsed="false" customWidth="false" hidden="false" outlineLevel="0" max="11520" min="11280" style="9" width="9.11"/>
    <col collapsed="false" customWidth="true" hidden="false" outlineLevel="0" max="11521" min="11521" style="9" width="4.88"/>
    <col collapsed="false" customWidth="true" hidden="false" outlineLevel="0" max="11522" min="11522" style="9" width="8.67"/>
    <col collapsed="false" customWidth="true" hidden="false" outlineLevel="0" max="11523" min="11523" style="9" width="9.88"/>
    <col collapsed="false" customWidth="true" hidden="false" outlineLevel="0" max="11524" min="11524" style="9" width="1.44"/>
    <col collapsed="false" customWidth="true" hidden="false" outlineLevel="0" max="11525" min="11525" style="9" width="5.88"/>
    <col collapsed="false" customWidth="true" hidden="false" outlineLevel="0" max="11526" min="11526" style="9" width="6.56"/>
    <col collapsed="false" customWidth="true" hidden="false" outlineLevel="0" max="11527" min="11527" style="9" width="4.56"/>
    <col collapsed="false" customWidth="true" hidden="false" outlineLevel="0" max="11529" min="11528" style="9" width="10.33"/>
    <col collapsed="false" customWidth="true" hidden="false" outlineLevel="0" max="11530" min="11530" style="9" width="8.44"/>
    <col collapsed="false" customWidth="true" hidden="false" outlineLevel="0" max="11531" min="11531" style="9" width="8"/>
    <col collapsed="false" customWidth="true" hidden="false" outlineLevel="0" max="11532" min="11532" style="9" width="6"/>
    <col collapsed="false" customWidth="true" hidden="false" outlineLevel="0" max="11533" min="11533" style="9" width="5.33"/>
    <col collapsed="false" customWidth="false" hidden="false" outlineLevel="0" max="11534" min="11534" style="9" width="9.11"/>
    <col collapsed="false" customWidth="true" hidden="false" outlineLevel="0" max="11535" min="11535" style="9" width="9.44"/>
    <col collapsed="false" customWidth="false" hidden="false" outlineLevel="0" max="11776" min="11536" style="9" width="9.11"/>
    <col collapsed="false" customWidth="true" hidden="false" outlineLevel="0" max="11777" min="11777" style="9" width="4.88"/>
    <col collapsed="false" customWidth="true" hidden="false" outlineLevel="0" max="11778" min="11778" style="9" width="8.67"/>
    <col collapsed="false" customWidth="true" hidden="false" outlineLevel="0" max="11779" min="11779" style="9" width="9.88"/>
    <col collapsed="false" customWidth="true" hidden="false" outlineLevel="0" max="11780" min="11780" style="9" width="1.44"/>
    <col collapsed="false" customWidth="true" hidden="false" outlineLevel="0" max="11781" min="11781" style="9" width="5.88"/>
    <col collapsed="false" customWidth="true" hidden="false" outlineLevel="0" max="11782" min="11782" style="9" width="6.56"/>
    <col collapsed="false" customWidth="true" hidden="false" outlineLevel="0" max="11783" min="11783" style="9" width="4.56"/>
    <col collapsed="false" customWidth="true" hidden="false" outlineLevel="0" max="11785" min="11784" style="9" width="10.33"/>
    <col collapsed="false" customWidth="true" hidden="false" outlineLevel="0" max="11786" min="11786" style="9" width="8.44"/>
    <col collapsed="false" customWidth="true" hidden="false" outlineLevel="0" max="11787" min="11787" style="9" width="8"/>
    <col collapsed="false" customWidth="true" hidden="false" outlineLevel="0" max="11788" min="11788" style="9" width="6"/>
    <col collapsed="false" customWidth="true" hidden="false" outlineLevel="0" max="11789" min="11789" style="9" width="5.33"/>
    <col collapsed="false" customWidth="false" hidden="false" outlineLevel="0" max="11790" min="11790" style="9" width="9.11"/>
    <col collapsed="false" customWidth="true" hidden="false" outlineLevel="0" max="11791" min="11791" style="9" width="9.44"/>
    <col collapsed="false" customWidth="false" hidden="false" outlineLevel="0" max="12032" min="11792" style="9" width="9.11"/>
    <col collapsed="false" customWidth="true" hidden="false" outlineLevel="0" max="12033" min="12033" style="9" width="4.88"/>
    <col collapsed="false" customWidth="true" hidden="false" outlineLevel="0" max="12034" min="12034" style="9" width="8.67"/>
    <col collapsed="false" customWidth="true" hidden="false" outlineLevel="0" max="12035" min="12035" style="9" width="9.88"/>
    <col collapsed="false" customWidth="true" hidden="false" outlineLevel="0" max="12036" min="12036" style="9" width="1.44"/>
    <col collapsed="false" customWidth="true" hidden="false" outlineLevel="0" max="12037" min="12037" style="9" width="5.88"/>
    <col collapsed="false" customWidth="true" hidden="false" outlineLevel="0" max="12038" min="12038" style="9" width="6.56"/>
    <col collapsed="false" customWidth="true" hidden="false" outlineLevel="0" max="12039" min="12039" style="9" width="4.56"/>
    <col collapsed="false" customWidth="true" hidden="false" outlineLevel="0" max="12041" min="12040" style="9" width="10.33"/>
    <col collapsed="false" customWidth="true" hidden="false" outlineLevel="0" max="12042" min="12042" style="9" width="8.44"/>
    <col collapsed="false" customWidth="true" hidden="false" outlineLevel="0" max="12043" min="12043" style="9" width="8"/>
    <col collapsed="false" customWidth="true" hidden="false" outlineLevel="0" max="12044" min="12044" style="9" width="6"/>
    <col collapsed="false" customWidth="true" hidden="false" outlineLevel="0" max="12045" min="12045" style="9" width="5.33"/>
    <col collapsed="false" customWidth="false" hidden="false" outlineLevel="0" max="12046" min="12046" style="9" width="9.11"/>
    <col collapsed="false" customWidth="true" hidden="false" outlineLevel="0" max="12047" min="12047" style="9" width="9.44"/>
    <col collapsed="false" customWidth="false" hidden="false" outlineLevel="0" max="12288" min="12048" style="9" width="9.11"/>
    <col collapsed="false" customWidth="true" hidden="false" outlineLevel="0" max="12289" min="12289" style="9" width="4.88"/>
    <col collapsed="false" customWidth="true" hidden="false" outlineLevel="0" max="12290" min="12290" style="9" width="8.67"/>
    <col collapsed="false" customWidth="true" hidden="false" outlineLevel="0" max="12291" min="12291" style="9" width="9.88"/>
    <col collapsed="false" customWidth="true" hidden="false" outlineLevel="0" max="12292" min="12292" style="9" width="1.44"/>
    <col collapsed="false" customWidth="true" hidden="false" outlineLevel="0" max="12293" min="12293" style="9" width="5.88"/>
    <col collapsed="false" customWidth="true" hidden="false" outlineLevel="0" max="12294" min="12294" style="9" width="6.56"/>
    <col collapsed="false" customWidth="true" hidden="false" outlineLevel="0" max="12295" min="12295" style="9" width="4.56"/>
    <col collapsed="false" customWidth="true" hidden="false" outlineLevel="0" max="12297" min="12296" style="9" width="10.33"/>
    <col collapsed="false" customWidth="true" hidden="false" outlineLevel="0" max="12298" min="12298" style="9" width="8.44"/>
    <col collapsed="false" customWidth="true" hidden="false" outlineLevel="0" max="12299" min="12299" style="9" width="8"/>
    <col collapsed="false" customWidth="true" hidden="false" outlineLevel="0" max="12300" min="12300" style="9" width="6"/>
    <col collapsed="false" customWidth="true" hidden="false" outlineLevel="0" max="12301" min="12301" style="9" width="5.33"/>
    <col collapsed="false" customWidth="false" hidden="false" outlineLevel="0" max="12302" min="12302" style="9" width="9.11"/>
    <col collapsed="false" customWidth="true" hidden="false" outlineLevel="0" max="12303" min="12303" style="9" width="9.44"/>
    <col collapsed="false" customWidth="false" hidden="false" outlineLevel="0" max="12544" min="12304" style="9" width="9.11"/>
    <col collapsed="false" customWidth="true" hidden="false" outlineLevel="0" max="12545" min="12545" style="9" width="4.88"/>
    <col collapsed="false" customWidth="true" hidden="false" outlineLevel="0" max="12546" min="12546" style="9" width="8.67"/>
    <col collapsed="false" customWidth="true" hidden="false" outlineLevel="0" max="12547" min="12547" style="9" width="9.88"/>
    <col collapsed="false" customWidth="true" hidden="false" outlineLevel="0" max="12548" min="12548" style="9" width="1.44"/>
    <col collapsed="false" customWidth="true" hidden="false" outlineLevel="0" max="12549" min="12549" style="9" width="5.88"/>
    <col collapsed="false" customWidth="true" hidden="false" outlineLevel="0" max="12550" min="12550" style="9" width="6.56"/>
    <col collapsed="false" customWidth="true" hidden="false" outlineLevel="0" max="12551" min="12551" style="9" width="4.56"/>
    <col collapsed="false" customWidth="true" hidden="false" outlineLevel="0" max="12553" min="12552" style="9" width="10.33"/>
    <col collapsed="false" customWidth="true" hidden="false" outlineLevel="0" max="12554" min="12554" style="9" width="8.44"/>
    <col collapsed="false" customWidth="true" hidden="false" outlineLevel="0" max="12555" min="12555" style="9" width="8"/>
    <col collapsed="false" customWidth="true" hidden="false" outlineLevel="0" max="12556" min="12556" style="9" width="6"/>
    <col collapsed="false" customWidth="true" hidden="false" outlineLevel="0" max="12557" min="12557" style="9" width="5.33"/>
    <col collapsed="false" customWidth="false" hidden="false" outlineLevel="0" max="12558" min="12558" style="9" width="9.11"/>
    <col collapsed="false" customWidth="true" hidden="false" outlineLevel="0" max="12559" min="12559" style="9" width="9.44"/>
    <col collapsed="false" customWidth="false" hidden="false" outlineLevel="0" max="12800" min="12560" style="9" width="9.11"/>
    <col collapsed="false" customWidth="true" hidden="false" outlineLevel="0" max="12801" min="12801" style="9" width="4.88"/>
    <col collapsed="false" customWidth="true" hidden="false" outlineLevel="0" max="12802" min="12802" style="9" width="8.67"/>
    <col collapsed="false" customWidth="true" hidden="false" outlineLevel="0" max="12803" min="12803" style="9" width="9.88"/>
    <col collapsed="false" customWidth="true" hidden="false" outlineLevel="0" max="12804" min="12804" style="9" width="1.44"/>
    <col collapsed="false" customWidth="true" hidden="false" outlineLevel="0" max="12805" min="12805" style="9" width="5.88"/>
    <col collapsed="false" customWidth="true" hidden="false" outlineLevel="0" max="12806" min="12806" style="9" width="6.56"/>
    <col collapsed="false" customWidth="true" hidden="false" outlineLevel="0" max="12807" min="12807" style="9" width="4.56"/>
    <col collapsed="false" customWidth="true" hidden="false" outlineLevel="0" max="12809" min="12808" style="9" width="10.33"/>
    <col collapsed="false" customWidth="true" hidden="false" outlineLevel="0" max="12810" min="12810" style="9" width="8.44"/>
    <col collapsed="false" customWidth="true" hidden="false" outlineLevel="0" max="12811" min="12811" style="9" width="8"/>
    <col collapsed="false" customWidth="true" hidden="false" outlineLevel="0" max="12812" min="12812" style="9" width="6"/>
    <col collapsed="false" customWidth="true" hidden="false" outlineLevel="0" max="12813" min="12813" style="9" width="5.33"/>
    <col collapsed="false" customWidth="false" hidden="false" outlineLevel="0" max="12814" min="12814" style="9" width="9.11"/>
    <col collapsed="false" customWidth="true" hidden="false" outlineLevel="0" max="12815" min="12815" style="9" width="9.44"/>
    <col collapsed="false" customWidth="false" hidden="false" outlineLevel="0" max="13056" min="12816" style="9" width="9.11"/>
    <col collapsed="false" customWidth="true" hidden="false" outlineLevel="0" max="13057" min="13057" style="9" width="4.88"/>
    <col collapsed="false" customWidth="true" hidden="false" outlineLevel="0" max="13058" min="13058" style="9" width="8.67"/>
    <col collapsed="false" customWidth="true" hidden="false" outlineLevel="0" max="13059" min="13059" style="9" width="9.88"/>
    <col collapsed="false" customWidth="true" hidden="false" outlineLevel="0" max="13060" min="13060" style="9" width="1.44"/>
    <col collapsed="false" customWidth="true" hidden="false" outlineLevel="0" max="13061" min="13061" style="9" width="5.88"/>
    <col collapsed="false" customWidth="true" hidden="false" outlineLevel="0" max="13062" min="13062" style="9" width="6.56"/>
    <col collapsed="false" customWidth="true" hidden="false" outlineLevel="0" max="13063" min="13063" style="9" width="4.56"/>
    <col collapsed="false" customWidth="true" hidden="false" outlineLevel="0" max="13065" min="13064" style="9" width="10.33"/>
    <col collapsed="false" customWidth="true" hidden="false" outlineLevel="0" max="13066" min="13066" style="9" width="8.44"/>
    <col collapsed="false" customWidth="true" hidden="false" outlineLevel="0" max="13067" min="13067" style="9" width="8"/>
    <col collapsed="false" customWidth="true" hidden="false" outlineLevel="0" max="13068" min="13068" style="9" width="6"/>
    <col collapsed="false" customWidth="true" hidden="false" outlineLevel="0" max="13069" min="13069" style="9" width="5.33"/>
    <col collapsed="false" customWidth="false" hidden="false" outlineLevel="0" max="13070" min="13070" style="9" width="9.11"/>
    <col collapsed="false" customWidth="true" hidden="false" outlineLevel="0" max="13071" min="13071" style="9" width="9.44"/>
    <col collapsed="false" customWidth="false" hidden="false" outlineLevel="0" max="13312" min="13072" style="9" width="9.11"/>
    <col collapsed="false" customWidth="true" hidden="false" outlineLevel="0" max="13313" min="13313" style="9" width="4.88"/>
    <col collapsed="false" customWidth="true" hidden="false" outlineLevel="0" max="13314" min="13314" style="9" width="8.67"/>
    <col collapsed="false" customWidth="true" hidden="false" outlineLevel="0" max="13315" min="13315" style="9" width="9.88"/>
    <col collapsed="false" customWidth="true" hidden="false" outlineLevel="0" max="13316" min="13316" style="9" width="1.44"/>
    <col collapsed="false" customWidth="true" hidden="false" outlineLevel="0" max="13317" min="13317" style="9" width="5.88"/>
    <col collapsed="false" customWidth="true" hidden="false" outlineLevel="0" max="13318" min="13318" style="9" width="6.56"/>
    <col collapsed="false" customWidth="true" hidden="false" outlineLevel="0" max="13319" min="13319" style="9" width="4.56"/>
    <col collapsed="false" customWidth="true" hidden="false" outlineLevel="0" max="13321" min="13320" style="9" width="10.33"/>
    <col collapsed="false" customWidth="true" hidden="false" outlineLevel="0" max="13322" min="13322" style="9" width="8.44"/>
    <col collapsed="false" customWidth="true" hidden="false" outlineLevel="0" max="13323" min="13323" style="9" width="8"/>
    <col collapsed="false" customWidth="true" hidden="false" outlineLevel="0" max="13324" min="13324" style="9" width="6"/>
    <col collapsed="false" customWidth="true" hidden="false" outlineLevel="0" max="13325" min="13325" style="9" width="5.33"/>
    <col collapsed="false" customWidth="false" hidden="false" outlineLevel="0" max="13326" min="13326" style="9" width="9.11"/>
    <col collapsed="false" customWidth="true" hidden="false" outlineLevel="0" max="13327" min="13327" style="9" width="9.44"/>
    <col collapsed="false" customWidth="false" hidden="false" outlineLevel="0" max="13568" min="13328" style="9" width="9.11"/>
    <col collapsed="false" customWidth="true" hidden="false" outlineLevel="0" max="13569" min="13569" style="9" width="4.88"/>
    <col collapsed="false" customWidth="true" hidden="false" outlineLevel="0" max="13570" min="13570" style="9" width="8.67"/>
    <col collapsed="false" customWidth="true" hidden="false" outlineLevel="0" max="13571" min="13571" style="9" width="9.88"/>
    <col collapsed="false" customWidth="true" hidden="false" outlineLevel="0" max="13572" min="13572" style="9" width="1.44"/>
    <col collapsed="false" customWidth="true" hidden="false" outlineLevel="0" max="13573" min="13573" style="9" width="5.88"/>
    <col collapsed="false" customWidth="true" hidden="false" outlineLevel="0" max="13574" min="13574" style="9" width="6.56"/>
    <col collapsed="false" customWidth="true" hidden="false" outlineLevel="0" max="13575" min="13575" style="9" width="4.56"/>
    <col collapsed="false" customWidth="true" hidden="false" outlineLevel="0" max="13577" min="13576" style="9" width="10.33"/>
    <col collapsed="false" customWidth="true" hidden="false" outlineLevel="0" max="13578" min="13578" style="9" width="8.44"/>
    <col collapsed="false" customWidth="true" hidden="false" outlineLevel="0" max="13579" min="13579" style="9" width="8"/>
    <col collapsed="false" customWidth="true" hidden="false" outlineLevel="0" max="13580" min="13580" style="9" width="6"/>
    <col collapsed="false" customWidth="true" hidden="false" outlineLevel="0" max="13581" min="13581" style="9" width="5.33"/>
    <col collapsed="false" customWidth="false" hidden="false" outlineLevel="0" max="13582" min="13582" style="9" width="9.11"/>
    <col collapsed="false" customWidth="true" hidden="false" outlineLevel="0" max="13583" min="13583" style="9" width="9.44"/>
    <col collapsed="false" customWidth="false" hidden="false" outlineLevel="0" max="13824" min="13584" style="9" width="9.11"/>
    <col collapsed="false" customWidth="true" hidden="false" outlineLevel="0" max="13825" min="13825" style="9" width="4.88"/>
    <col collapsed="false" customWidth="true" hidden="false" outlineLevel="0" max="13826" min="13826" style="9" width="8.67"/>
    <col collapsed="false" customWidth="true" hidden="false" outlineLevel="0" max="13827" min="13827" style="9" width="9.88"/>
    <col collapsed="false" customWidth="true" hidden="false" outlineLevel="0" max="13828" min="13828" style="9" width="1.44"/>
    <col collapsed="false" customWidth="true" hidden="false" outlineLevel="0" max="13829" min="13829" style="9" width="5.88"/>
    <col collapsed="false" customWidth="true" hidden="false" outlineLevel="0" max="13830" min="13830" style="9" width="6.56"/>
    <col collapsed="false" customWidth="true" hidden="false" outlineLevel="0" max="13831" min="13831" style="9" width="4.56"/>
    <col collapsed="false" customWidth="true" hidden="false" outlineLevel="0" max="13833" min="13832" style="9" width="10.33"/>
    <col collapsed="false" customWidth="true" hidden="false" outlineLevel="0" max="13834" min="13834" style="9" width="8.44"/>
    <col collapsed="false" customWidth="true" hidden="false" outlineLevel="0" max="13835" min="13835" style="9" width="8"/>
    <col collapsed="false" customWidth="true" hidden="false" outlineLevel="0" max="13836" min="13836" style="9" width="6"/>
    <col collapsed="false" customWidth="true" hidden="false" outlineLevel="0" max="13837" min="13837" style="9" width="5.33"/>
    <col collapsed="false" customWidth="false" hidden="false" outlineLevel="0" max="13838" min="13838" style="9" width="9.11"/>
    <col collapsed="false" customWidth="true" hidden="false" outlineLevel="0" max="13839" min="13839" style="9" width="9.44"/>
    <col collapsed="false" customWidth="false" hidden="false" outlineLevel="0" max="14080" min="13840" style="9" width="9.11"/>
    <col collapsed="false" customWidth="true" hidden="false" outlineLevel="0" max="14081" min="14081" style="9" width="4.88"/>
    <col collapsed="false" customWidth="true" hidden="false" outlineLevel="0" max="14082" min="14082" style="9" width="8.67"/>
    <col collapsed="false" customWidth="true" hidden="false" outlineLevel="0" max="14083" min="14083" style="9" width="9.88"/>
    <col collapsed="false" customWidth="true" hidden="false" outlineLevel="0" max="14084" min="14084" style="9" width="1.44"/>
    <col collapsed="false" customWidth="true" hidden="false" outlineLevel="0" max="14085" min="14085" style="9" width="5.88"/>
    <col collapsed="false" customWidth="true" hidden="false" outlineLevel="0" max="14086" min="14086" style="9" width="6.56"/>
    <col collapsed="false" customWidth="true" hidden="false" outlineLevel="0" max="14087" min="14087" style="9" width="4.56"/>
    <col collapsed="false" customWidth="true" hidden="false" outlineLevel="0" max="14089" min="14088" style="9" width="10.33"/>
    <col collapsed="false" customWidth="true" hidden="false" outlineLevel="0" max="14090" min="14090" style="9" width="8.44"/>
    <col collapsed="false" customWidth="true" hidden="false" outlineLevel="0" max="14091" min="14091" style="9" width="8"/>
    <col collapsed="false" customWidth="true" hidden="false" outlineLevel="0" max="14092" min="14092" style="9" width="6"/>
    <col collapsed="false" customWidth="true" hidden="false" outlineLevel="0" max="14093" min="14093" style="9" width="5.33"/>
    <col collapsed="false" customWidth="false" hidden="false" outlineLevel="0" max="14094" min="14094" style="9" width="9.11"/>
    <col collapsed="false" customWidth="true" hidden="false" outlineLevel="0" max="14095" min="14095" style="9" width="9.44"/>
    <col collapsed="false" customWidth="false" hidden="false" outlineLevel="0" max="14336" min="14096" style="9" width="9.11"/>
    <col collapsed="false" customWidth="true" hidden="false" outlineLevel="0" max="14337" min="14337" style="9" width="4.88"/>
    <col collapsed="false" customWidth="true" hidden="false" outlineLevel="0" max="14338" min="14338" style="9" width="8.67"/>
    <col collapsed="false" customWidth="true" hidden="false" outlineLevel="0" max="14339" min="14339" style="9" width="9.88"/>
    <col collapsed="false" customWidth="true" hidden="false" outlineLevel="0" max="14340" min="14340" style="9" width="1.44"/>
    <col collapsed="false" customWidth="true" hidden="false" outlineLevel="0" max="14341" min="14341" style="9" width="5.88"/>
    <col collapsed="false" customWidth="true" hidden="false" outlineLevel="0" max="14342" min="14342" style="9" width="6.56"/>
    <col collapsed="false" customWidth="true" hidden="false" outlineLevel="0" max="14343" min="14343" style="9" width="4.56"/>
    <col collapsed="false" customWidth="true" hidden="false" outlineLevel="0" max="14345" min="14344" style="9" width="10.33"/>
    <col collapsed="false" customWidth="true" hidden="false" outlineLevel="0" max="14346" min="14346" style="9" width="8.44"/>
    <col collapsed="false" customWidth="true" hidden="false" outlineLevel="0" max="14347" min="14347" style="9" width="8"/>
    <col collapsed="false" customWidth="true" hidden="false" outlineLevel="0" max="14348" min="14348" style="9" width="6"/>
    <col collapsed="false" customWidth="true" hidden="false" outlineLevel="0" max="14349" min="14349" style="9" width="5.33"/>
    <col collapsed="false" customWidth="false" hidden="false" outlineLevel="0" max="14350" min="14350" style="9" width="9.11"/>
    <col collapsed="false" customWidth="true" hidden="false" outlineLevel="0" max="14351" min="14351" style="9" width="9.44"/>
    <col collapsed="false" customWidth="false" hidden="false" outlineLevel="0" max="14592" min="14352" style="9" width="9.11"/>
    <col collapsed="false" customWidth="true" hidden="false" outlineLevel="0" max="14593" min="14593" style="9" width="4.88"/>
    <col collapsed="false" customWidth="true" hidden="false" outlineLevel="0" max="14594" min="14594" style="9" width="8.67"/>
    <col collapsed="false" customWidth="true" hidden="false" outlineLevel="0" max="14595" min="14595" style="9" width="9.88"/>
    <col collapsed="false" customWidth="true" hidden="false" outlineLevel="0" max="14596" min="14596" style="9" width="1.44"/>
    <col collapsed="false" customWidth="true" hidden="false" outlineLevel="0" max="14597" min="14597" style="9" width="5.88"/>
    <col collapsed="false" customWidth="true" hidden="false" outlineLevel="0" max="14598" min="14598" style="9" width="6.56"/>
    <col collapsed="false" customWidth="true" hidden="false" outlineLevel="0" max="14599" min="14599" style="9" width="4.56"/>
    <col collapsed="false" customWidth="true" hidden="false" outlineLevel="0" max="14601" min="14600" style="9" width="10.33"/>
    <col collapsed="false" customWidth="true" hidden="false" outlineLevel="0" max="14602" min="14602" style="9" width="8.44"/>
    <col collapsed="false" customWidth="true" hidden="false" outlineLevel="0" max="14603" min="14603" style="9" width="8"/>
    <col collapsed="false" customWidth="true" hidden="false" outlineLevel="0" max="14604" min="14604" style="9" width="6"/>
    <col collapsed="false" customWidth="true" hidden="false" outlineLevel="0" max="14605" min="14605" style="9" width="5.33"/>
    <col collapsed="false" customWidth="false" hidden="false" outlineLevel="0" max="14606" min="14606" style="9" width="9.11"/>
    <col collapsed="false" customWidth="true" hidden="false" outlineLevel="0" max="14607" min="14607" style="9" width="9.44"/>
    <col collapsed="false" customWidth="false" hidden="false" outlineLevel="0" max="14848" min="14608" style="9" width="9.11"/>
    <col collapsed="false" customWidth="true" hidden="false" outlineLevel="0" max="14849" min="14849" style="9" width="4.88"/>
    <col collapsed="false" customWidth="true" hidden="false" outlineLevel="0" max="14850" min="14850" style="9" width="8.67"/>
    <col collapsed="false" customWidth="true" hidden="false" outlineLevel="0" max="14851" min="14851" style="9" width="9.88"/>
    <col collapsed="false" customWidth="true" hidden="false" outlineLevel="0" max="14852" min="14852" style="9" width="1.44"/>
    <col collapsed="false" customWidth="true" hidden="false" outlineLevel="0" max="14853" min="14853" style="9" width="5.88"/>
    <col collapsed="false" customWidth="true" hidden="false" outlineLevel="0" max="14854" min="14854" style="9" width="6.56"/>
    <col collapsed="false" customWidth="true" hidden="false" outlineLevel="0" max="14855" min="14855" style="9" width="4.56"/>
    <col collapsed="false" customWidth="true" hidden="false" outlineLevel="0" max="14857" min="14856" style="9" width="10.33"/>
    <col collapsed="false" customWidth="true" hidden="false" outlineLevel="0" max="14858" min="14858" style="9" width="8.44"/>
    <col collapsed="false" customWidth="true" hidden="false" outlineLevel="0" max="14859" min="14859" style="9" width="8"/>
    <col collapsed="false" customWidth="true" hidden="false" outlineLevel="0" max="14860" min="14860" style="9" width="6"/>
    <col collapsed="false" customWidth="true" hidden="false" outlineLevel="0" max="14861" min="14861" style="9" width="5.33"/>
    <col collapsed="false" customWidth="false" hidden="false" outlineLevel="0" max="14862" min="14862" style="9" width="9.11"/>
    <col collapsed="false" customWidth="true" hidden="false" outlineLevel="0" max="14863" min="14863" style="9" width="9.44"/>
    <col collapsed="false" customWidth="false" hidden="false" outlineLevel="0" max="15104" min="14864" style="9" width="9.11"/>
    <col collapsed="false" customWidth="true" hidden="false" outlineLevel="0" max="15105" min="15105" style="9" width="4.88"/>
    <col collapsed="false" customWidth="true" hidden="false" outlineLevel="0" max="15106" min="15106" style="9" width="8.67"/>
    <col collapsed="false" customWidth="true" hidden="false" outlineLevel="0" max="15107" min="15107" style="9" width="9.88"/>
    <col collapsed="false" customWidth="true" hidden="false" outlineLevel="0" max="15108" min="15108" style="9" width="1.44"/>
    <col collapsed="false" customWidth="true" hidden="false" outlineLevel="0" max="15109" min="15109" style="9" width="5.88"/>
    <col collapsed="false" customWidth="true" hidden="false" outlineLevel="0" max="15110" min="15110" style="9" width="6.56"/>
    <col collapsed="false" customWidth="true" hidden="false" outlineLevel="0" max="15111" min="15111" style="9" width="4.56"/>
    <col collapsed="false" customWidth="true" hidden="false" outlineLevel="0" max="15113" min="15112" style="9" width="10.33"/>
    <col collapsed="false" customWidth="true" hidden="false" outlineLevel="0" max="15114" min="15114" style="9" width="8.44"/>
    <col collapsed="false" customWidth="true" hidden="false" outlineLevel="0" max="15115" min="15115" style="9" width="8"/>
    <col collapsed="false" customWidth="true" hidden="false" outlineLevel="0" max="15116" min="15116" style="9" width="6"/>
    <col collapsed="false" customWidth="true" hidden="false" outlineLevel="0" max="15117" min="15117" style="9" width="5.33"/>
    <col collapsed="false" customWidth="false" hidden="false" outlineLevel="0" max="15118" min="15118" style="9" width="9.11"/>
    <col collapsed="false" customWidth="true" hidden="false" outlineLevel="0" max="15119" min="15119" style="9" width="9.44"/>
    <col collapsed="false" customWidth="false" hidden="false" outlineLevel="0" max="15360" min="15120" style="9" width="9.11"/>
    <col collapsed="false" customWidth="true" hidden="false" outlineLevel="0" max="15361" min="15361" style="9" width="4.88"/>
    <col collapsed="false" customWidth="true" hidden="false" outlineLevel="0" max="15362" min="15362" style="9" width="8.67"/>
    <col collapsed="false" customWidth="true" hidden="false" outlineLevel="0" max="15363" min="15363" style="9" width="9.88"/>
    <col collapsed="false" customWidth="true" hidden="false" outlineLevel="0" max="15364" min="15364" style="9" width="1.44"/>
    <col collapsed="false" customWidth="true" hidden="false" outlineLevel="0" max="15365" min="15365" style="9" width="5.88"/>
    <col collapsed="false" customWidth="true" hidden="false" outlineLevel="0" max="15366" min="15366" style="9" width="6.56"/>
    <col collapsed="false" customWidth="true" hidden="false" outlineLevel="0" max="15367" min="15367" style="9" width="4.56"/>
    <col collapsed="false" customWidth="true" hidden="false" outlineLevel="0" max="15369" min="15368" style="9" width="10.33"/>
    <col collapsed="false" customWidth="true" hidden="false" outlineLevel="0" max="15370" min="15370" style="9" width="8.44"/>
    <col collapsed="false" customWidth="true" hidden="false" outlineLevel="0" max="15371" min="15371" style="9" width="8"/>
    <col collapsed="false" customWidth="true" hidden="false" outlineLevel="0" max="15372" min="15372" style="9" width="6"/>
    <col collapsed="false" customWidth="true" hidden="false" outlineLevel="0" max="15373" min="15373" style="9" width="5.33"/>
    <col collapsed="false" customWidth="false" hidden="false" outlineLevel="0" max="15374" min="15374" style="9" width="9.11"/>
    <col collapsed="false" customWidth="true" hidden="false" outlineLevel="0" max="15375" min="15375" style="9" width="9.44"/>
    <col collapsed="false" customWidth="false" hidden="false" outlineLevel="0" max="15616" min="15376" style="9" width="9.11"/>
    <col collapsed="false" customWidth="true" hidden="false" outlineLevel="0" max="15617" min="15617" style="9" width="4.88"/>
    <col collapsed="false" customWidth="true" hidden="false" outlineLevel="0" max="15618" min="15618" style="9" width="8.67"/>
    <col collapsed="false" customWidth="true" hidden="false" outlineLevel="0" max="15619" min="15619" style="9" width="9.88"/>
    <col collapsed="false" customWidth="true" hidden="false" outlineLevel="0" max="15620" min="15620" style="9" width="1.44"/>
    <col collapsed="false" customWidth="true" hidden="false" outlineLevel="0" max="15621" min="15621" style="9" width="5.88"/>
    <col collapsed="false" customWidth="true" hidden="false" outlineLevel="0" max="15622" min="15622" style="9" width="6.56"/>
    <col collapsed="false" customWidth="true" hidden="false" outlineLevel="0" max="15623" min="15623" style="9" width="4.56"/>
    <col collapsed="false" customWidth="true" hidden="false" outlineLevel="0" max="15625" min="15624" style="9" width="10.33"/>
    <col collapsed="false" customWidth="true" hidden="false" outlineLevel="0" max="15626" min="15626" style="9" width="8.44"/>
    <col collapsed="false" customWidth="true" hidden="false" outlineLevel="0" max="15627" min="15627" style="9" width="8"/>
    <col collapsed="false" customWidth="true" hidden="false" outlineLevel="0" max="15628" min="15628" style="9" width="6"/>
    <col collapsed="false" customWidth="true" hidden="false" outlineLevel="0" max="15629" min="15629" style="9" width="5.33"/>
    <col collapsed="false" customWidth="false" hidden="false" outlineLevel="0" max="15630" min="15630" style="9" width="9.11"/>
    <col collapsed="false" customWidth="true" hidden="false" outlineLevel="0" max="15631" min="15631" style="9" width="9.44"/>
    <col collapsed="false" customWidth="false" hidden="false" outlineLevel="0" max="15872" min="15632" style="9" width="9.11"/>
    <col collapsed="false" customWidth="true" hidden="false" outlineLevel="0" max="15873" min="15873" style="9" width="4.88"/>
    <col collapsed="false" customWidth="true" hidden="false" outlineLevel="0" max="15874" min="15874" style="9" width="8.67"/>
    <col collapsed="false" customWidth="true" hidden="false" outlineLevel="0" max="15875" min="15875" style="9" width="9.88"/>
    <col collapsed="false" customWidth="true" hidden="false" outlineLevel="0" max="15876" min="15876" style="9" width="1.44"/>
    <col collapsed="false" customWidth="true" hidden="false" outlineLevel="0" max="15877" min="15877" style="9" width="5.88"/>
    <col collapsed="false" customWidth="true" hidden="false" outlineLevel="0" max="15878" min="15878" style="9" width="6.56"/>
    <col collapsed="false" customWidth="true" hidden="false" outlineLevel="0" max="15879" min="15879" style="9" width="4.56"/>
    <col collapsed="false" customWidth="true" hidden="false" outlineLevel="0" max="15881" min="15880" style="9" width="10.33"/>
    <col collapsed="false" customWidth="true" hidden="false" outlineLevel="0" max="15882" min="15882" style="9" width="8.44"/>
    <col collapsed="false" customWidth="true" hidden="false" outlineLevel="0" max="15883" min="15883" style="9" width="8"/>
    <col collapsed="false" customWidth="true" hidden="false" outlineLevel="0" max="15884" min="15884" style="9" width="6"/>
    <col collapsed="false" customWidth="true" hidden="false" outlineLevel="0" max="15885" min="15885" style="9" width="5.33"/>
    <col collapsed="false" customWidth="false" hidden="false" outlineLevel="0" max="15886" min="15886" style="9" width="9.11"/>
    <col collapsed="false" customWidth="true" hidden="false" outlineLevel="0" max="15887" min="15887" style="9" width="9.44"/>
    <col collapsed="false" customWidth="false" hidden="false" outlineLevel="0" max="16128" min="15888" style="9" width="9.11"/>
    <col collapsed="false" customWidth="true" hidden="false" outlineLevel="0" max="16129" min="16129" style="9" width="4.88"/>
    <col collapsed="false" customWidth="true" hidden="false" outlineLevel="0" max="16130" min="16130" style="9" width="8.67"/>
    <col collapsed="false" customWidth="true" hidden="false" outlineLevel="0" max="16131" min="16131" style="9" width="9.88"/>
    <col collapsed="false" customWidth="true" hidden="false" outlineLevel="0" max="16132" min="16132" style="9" width="1.44"/>
    <col collapsed="false" customWidth="true" hidden="false" outlineLevel="0" max="16133" min="16133" style="9" width="5.88"/>
    <col collapsed="false" customWidth="true" hidden="false" outlineLevel="0" max="16134" min="16134" style="9" width="6.56"/>
    <col collapsed="false" customWidth="true" hidden="false" outlineLevel="0" max="16135" min="16135" style="9" width="4.56"/>
    <col collapsed="false" customWidth="true" hidden="false" outlineLevel="0" max="16137" min="16136" style="9" width="10.33"/>
    <col collapsed="false" customWidth="true" hidden="false" outlineLevel="0" max="16138" min="16138" style="9" width="8.44"/>
    <col collapsed="false" customWidth="true" hidden="false" outlineLevel="0" max="16139" min="16139" style="9" width="8"/>
    <col collapsed="false" customWidth="true" hidden="false" outlineLevel="0" max="16140" min="16140" style="9" width="6"/>
    <col collapsed="false" customWidth="true" hidden="false" outlineLevel="0" max="16141" min="16141" style="9" width="5.33"/>
    <col collapsed="false" customWidth="false" hidden="false" outlineLevel="0" max="16142" min="16142" style="9" width="9.11"/>
    <col collapsed="false" customWidth="true" hidden="false" outlineLevel="0" max="16143" min="16143" style="9" width="9.44"/>
    <col collapsed="false" customWidth="false" hidden="false" outlineLevel="0" max="16384" min="16144" style="9" width="9.11"/>
  </cols>
  <sheetData>
    <row r="2" customFormat="false" ht="13.5" hidden="false" customHeight="false" outlineLevel="0" collapsed="false">
      <c r="M2" s="10" t="s">
        <v>698</v>
      </c>
      <c r="N2" s="10"/>
      <c r="O2" s="10"/>
    </row>
    <row r="4" customFormat="false" ht="20.25" hidden="false" customHeight="true" outlineLevel="0" collapsed="false">
      <c r="A4" s="350" t="s">
        <v>699</v>
      </c>
      <c r="B4" s="350"/>
      <c r="C4" s="350"/>
      <c r="D4" s="350"/>
      <c r="E4" s="350"/>
      <c r="F4" s="350"/>
      <c r="G4" s="350"/>
      <c r="H4" s="350"/>
      <c r="I4" s="350"/>
      <c r="J4" s="350"/>
      <c r="K4" s="350"/>
      <c r="L4" s="350"/>
      <c r="M4" s="350"/>
      <c r="N4" s="350"/>
      <c r="O4" s="350"/>
    </row>
    <row r="5" customFormat="false" ht="14.25" hidden="false" customHeight="false" outlineLevel="0" collapsed="false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</row>
    <row r="6" customFormat="false" ht="14.25" hidden="false" customHeight="false" outlineLevel="0" collapsed="false">
      <c r="A6" s="16" t="n">
        <v>1</v>
      </c>
      <c r="B6" s="17" t="s">
        <v>7</v>
      </c>
      <c r="C6" s="136" t="n">
        <f aca="false">'150.00'!C8:F8</f>
        <v>222222222222</v>
      </c>
      <c r="D6" s="136"/>
      <c r="E6" s="136"/>
      <c r="F6" s="136"/>
      <c r="G6" s="17"/>
      <c r="M6" s="17"/>
      <c r="N6" s="17"/>
      <c r="O6" s="17"/>
      <c r="P6" s="17"/>
    </row>
    <row r="7" customFormat="false" ht="14.25" hidden="false" customHeight="false" outlineLevel="0" collapsed="false">
      <c r="A7" s="16" t="n">
        <v>2</v>
      </c>
      <c r="B7" s="17" t="s">
        <v>8</v>
      </c>
      <c r="C7" s="17"/>
      <c r="D7" s="17"/>
      <c r="E7" s="17"/>
      <c r="F7" s="17"/>
      <c r="G7" s="17"/>
      <c r="H7" s="17"/>
      <c r="I7" s="17"/>
      <c r="J7" s="17"/>
      <c r="K7" s="21" t="n">
        <f aca="false">'150.00'!K10</f>
        <v>2025</v>
      </c>
      <c r="L7" s="17"/>
      <c r="M7" s="17"/>
      <c r="N7" s="17"/>
      <c r="O7" s="17"/>
      <c r="P7" s="17"/>
    </row>
    <row r="8" customFormat="false" ht="13.5" hidden="false" customHeight="false" outlineLevel="0" collapsed="false">
      <c r="A8" s="16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 t="s">
        <v>700</v>
      </c>
      <c r="P8" s="17"/>
    </row>
    <row r="9" customFormat="false" ht="13.5" hidden="false" customHeight="false" outlineLevel="0" collapsed="false">
      <c r="A9" s="351" t="s">
        <v>701</v>
      </c>
      <c r="B9" s="351"/>
      <c r="C9" s="351"/>
      <c r="D9" s="351"/>
      <c r="E9" s="351"/>
      <c r="F9" s="351"/>
      <c r="G9" s="351"/>
      <c r="H9" s="351"/>
      <c r="I9" s="351"/>
      <c r="J9" s="351"/>
      <c r="K9" s="351"/>
      <c r="L9" s="351"/>
      <c r="M9" s="351"/>
      <c r="N9" s="351"/>
      <c r="O9" s="351"/>
    </row>
    <row r="10" customFormat="false" ht="18.75" hidden="false" customHeight="true" outlineLevel="0" collapsed="false">
      <c r="A10" s="44" t="s">
        <v>33</v>
      </c>
      <c r="B10" s="44"/>
      <c r="C10" s="44" t="s">
        <v>34</v>
      </c>
      <c r="D10" s="44"/>
      <c r="E10" s="44"/>
      <c r="F10" s="44"/>
      <c r="G10" s="44"/>
      <c r="H10" s="44"/>
      <c r="I10" s="44"/>
      <c r="J10" s="44"/>
      <c r="K10" s="44" t="s">
        <v>702</v>
      </c>
      <c r="L10" s="44"/>
      <c r="M10" s="44"/>
      <c r="N10" s="44" t="s">
        <v>703</v>
      </c>
      <c r="O10" s="44"/>
    </row>
    <row r="11" customFormat="false" ht="26.25" hidden="false" customHeight="true" outlineLevel="0" collapsed="false">
      <c r="A11" s="296" t="s">
        <v>704</v>
      </c>
      <c r="B11" s="296"/>
      <c r="C11" s="45" t="s">
        <v>705</v>
      </c>
      <c r="D11" s="45"/>
      <c r="E11" s="45"/>
      <c r="F11" s="45"/>
      <c r="G11" s="45"/>
      <c r="H11" s="45"/>
      <c r="I11" s="45"/>
      <c r="J11" s="45"/>
      <c r="K11" s="352"/>
      <c r="L11" s="352"/>
      <c r="M11" s="352"/>
      <c r="N11" s="352"/>
      <c r="O11" s="352"/>
    </row>
    <row r="12" customFormat="false" ht="26.25" hidden="false" customHeight="true" outlineLevel="0" collapsed="false">
      <c r="A12" s="296" t="s">
        <v>706</v>
      </c>
      <c r="B12" s="296"/>
      <c r="C12" s="45" t="s">
        <v>707</v>
      </c>
      <c r="D12" s="45"/>
      <c r="E12" s="45"/>
      <c r="F12" s="45"/>
      <c r="G12" s="45"/>
      <c r="H12" s="45"/>
      <c r="I12" s="45"/>
      <c r="J12" s="45"/>
      <c r="K12" s="352"/>
      <c r="L12" s="352"/>
      <c r="M12" s="352"/>
      <c r="N12" s="352"/>
      <c r="O12" s="352"/>
    </row>
    <row r="13" customFormat="false" ht="26.25" hidden="false" customHeight="true" outlineLevel="0" collapsed="false">
      <c r="A13" s="296" t="s">
        <v>708</v>
      </c>
      <c r="B13" s="296"/>
      <c r="C13" s="45" t="s">
        <v>709</v>
      </c>
      <c r="D13" s="45"/>
      <c r="E13" s="45"/>
      <c r="F13" s="45"/>
      <c r="G13" s="45"/>
      <c r="H13" s="45"/>
      <c r="I13" s="45"/>
      <c r="J13" s="45"/>
      <c r="K13" s="352"/>
      <c r="L13" s="352"/>
      <c r="M13" s="352"/>
      <c r="N13" s="352"/>
      <c r="O13" s="352"/>
    </row>
    <row r="14" customFormat="false" ht="26.25" hidden="false" customHeight="true" outlineLevel="0" collapsed="false">
      <c r="A14" s="296" t="s">
        <v>710</v>
      </c>
      <c r="B14" s="296"/>
      <c r="C14" s="45" t="s">
        <v>711</v>
      </c>
      <c r="D14" s="45"/>
      <c r="E14" s="45"/>
      <c r="F14" s="45"/>
      <c r="G14" s="45"/>
      <c r="H14" s="45"/>
      <c r="I14" s="45"/>
      <c r="J14" s="45"/>
      <c r="K14" s="352"/>
      <c r="L14" s="352"/>
      <c r="M14" s="352"/>
      <c r="N14" s="352"/>
      <c r="O14" s="352"/>
    </row>
    <row r="15" customFormat="false" ht="26.25" hidden="false" customHeight="true" outlineLevel="0" collapsed="false">
      <c r="A15" s="296" t="s">
        <v>712</v>
      </c>
      <c r="B15" s="296"/>
      <c r="C15" s="45" t="s">
        <v>713</v>
      </c>
      <c r="D15" s="45"/>
      <c r="E15" s="45"/>
      <c r="F15" s="45"/>
      <c r="G15" s="45"/>
      <c r="H15" s="45"/>
      <c r="I15" s="45"/>
      <c r="J15" s="45"/>
      <c r="K15" s="352"/>
      <c r="L15" s="352"/>
      <c r="M15" s="352"/>
      <c r="N15" s="352"/>
      <c r="O15" s="352"/>
    </row>
    <row r="16" customFormat="false" ht="26.25" hidden="false" customHeight="true" outlineLevel="0" collapsed="false">
      <c r="A16" s="296" t="s">
        <v>714</v>
      </c>
      <c r="B16" s="296"/>
      <c r="C16" s="45" t="s">
        <v>715</v>
      </c>
      <c r="D16" s="45"/>
      <c r="E16" s="45"/>
      <c r="F16" s="45"/>
      <c r="G16" s="45"/>
      <c r="H16" s="45"/>
      <c r="I16" s="45"/>
      <c r="J16" s="45"/>
      <c r="K16" s="352"/>
      <c r="L16" s="352"/>
      <c r="M16" s="352"/>
      <c r="N16" s="352"/>
      <c r="O16" s="352"/>
    </row>
    <row r="17" customFormat="false" ht="26.25" hidden="false" customHeight="true" outlineLevel="0" collapsed="false">
      <c r="A17" s="296" t="s">
        <v>716</v>
      </c>
      <c r="B17" s="296"/>
      <c r="C17" s="45" t="s">
        <v>717</v>
      </c>
      <c r="D17" s="45"/>
      <c r="E17" s="45"/>
      <c r="F17" s="45"/>
      <c r="G17" s="45"/>
      <c r="H17" s="45"/>
      <c r="I17" s="45"/>
      <c r="J17" s="45"/>
      <c r="K17" s="352"/>
      <c r="L17" s="352"/>
      <c r="M17" s="352"/>
      <c r="N17" s="352"/>
      <c r="O17" s="352"/>
    </row>
    <row r="18" customFormat="false" ht="26.25" hidden="false" customHeight="true" outlineLevel="0" collapsed="false">
      <c r="A18" s="296" t="s">
        <v>718</v>
      </c>
      <c r="B18" s="296"/>
      <c r="C18" s="45" t="s">
        <v>719</v>
      </c>
      <c r="D18" s="45"/>
      <c r="E18" s="45"/>
      <c r="F18" s="45"/>
      <c r="G18" s="45"/>
      <c r="H18" s="45"/>
      <c r="I18" s="45"/>
      <c r="J18" s="45"/>
      <c r="K18" s="352"/>
      <c r="L18" s="352"/>
      <c r="M18" s="352"/>
      <c r="N18" s="352"/>
      <c r="O18" s="352"/>
    </row>
    <row r="19" customFormat="false" ht="26.25" hidden="false" customHeight="true" outlineLevel="0" collapsed="false">
      <c r="A19" s="296" t="s">
        <v>720</v>
      </c>
      <c r="B19" s="296"/>
      <c r="C19" s="45" t="s">
        <v>721</v>
      </c>
      <c r="D19" s="45"/>
      <c r="E19" s="45"/>
      <c r="F19" s="45"/>
      <c r="G19" s="45"/>
      <c r="H19" s="45"/>
      <c r="I19" s="45"/>
      <c r="J19" s="45"/>
      <c r="K19" s="352"/>
      <c r="L19" s="352"/>
      <c r="M19" s="352"/>
      <c r="N19" s="352"/>
      <c r="O19" s="352"/>
    </row>
    <row r="20" customFormat="false" ht="26.25" hidden="false" customHeight="true" outlineLevel="0" collapsed="false">
      <c r="A20" s="296" t="s">
        <v>722</v>
      </c>
      <c r="B20" s="296"/>
      <c r="C20" s="45" t="s">
        <v>723</v>
      </c>
      <c r="D20" s="45"/>
      <c r="E20" s="45"/>
      <c r="F20" s="45"/>
      <c r="G20" s="45"/>
      <c r="H20" s="45"/>
      <c r="I20" s="45"/>
      <c r="J20" s="45"/>
      <c r="K20" s="352"/>
      <c r="L20" s="352"/>
      <c r="M20" s="352"/>
      <c r="N20" s="352"/>
      <c r="O20" s="352"/>
    </row>
    <row r="21" customFormat="false" ht="26.25" hidden="false" customHeight="true" outlineLevel="0" collapsed="false">
      <c r="A21" s="296" t="s">
        <v>724</v>
      </c>
      <c r="B21" s="296"/>
      <c r="C21" s="45" t="s">
        <v>725</v>
      </c>
      <c r="D21" s="45"/>
      <c r="E21" s="45"/>
      <c r="F21" s="45"/>
      <c r="G21" s="45"/>
      <c r="H21" s="45"/>
      <c r="I21" s="45"/>
      <c r="J21" s="45"/>
      <c r="K21" s="352"/>
      <c r="L21" s="352"/>
      <c r="M21" s="352"/>
      <c r="N21" s="352"/>
      <c r="O21" s="352"/>
    </row>
    <row r="22" customFormat="false" ht="26.25" hidden="false" customHeight="true" outlineLevel="0" collapsed="false">
      <c r="A22" s="296" t="s">
        <v>726</v>
      </c>
      <c r="B22" s="296"/>
      <c r="C22" s="45" t="s">
        <v>727</v>
      </c>
      <c r="D22" s="45"/>
      <c r="E22" s="45"/>
      <c r="F22" s="45"/>
      <c r="G22" s="45"/>
      <c r="H22" s="45"/>
      <c r="I22" s="45"/>
      <c r="J22" s="45"/>
      <c r="K22" s="352"/>
      <c r="L22" s="352"/>
      <c r="M22" s="352"/>
      <c r="N22" s="352"/>
      <c r="O22" s="352"/>
    </row>
    <row r="23" customFormat="false" ht="26.25" hidden="false" customHeight="true" outlineLevel="0" collapsed="false">
      <c r="A23" s="296" t="s">
        <v>728</v>
      </c>
      <c r="B23" s="296"/>
      <c r="C23" s="45" t="s">
        <v>729</v>
      </c>
      <c r="D23" s="45"/>
      <c r="E23" s="45"/>
      <c r="F23" s="45"/>
      <c r="G23" s="45"/>
      <c r="H23" s="45"/>
      <c r="I23" s="45"/>
      <c r="J23" s="45"/>
      <c r="K23" s="352"/>
      <c r="L23" s="352"/>
      <c r="M23" s="352"/>
      <c r="N23" s="352"/>
      <c r="O23" s="352"/>
    </row>
    <row r="24" customFormat="false" ht="26.25" hidden="false" customHeight="true" outlineLevel="0" collapsed="false">
      <c r="A24" s="296" t="s">
        <v>730</v>
      </c>
      <c r="B24" s="296"/>
      <c r="C24" s="45" t="s">
        <v>731</v>
      </c>
      <c r="D24" s="45"/>
      <c r="E24" s="45"/>
      <c r="F24" s="45"/>
      <c r="G24" s="45"/>
      <c r="H24" s="45"/>
      <c r="I24" s="45"/>
      <c r="J24" s="45"/>
      <c r="K24" s="352"/>
      <c r="L24" s="352"/>
      <c r="M24" s="352"/>
      <c r="N24" s="352"/>
      <c r="O24" s="352"/>
    </row>
    <row r="25" customFormat="false" ht="26.25" hidden="false" customHeight="true" outlineLevel="0" collapsed="false">
      <c r="A25" s="296" t="s">
        <v>732</v>
      </c>
      <c r="B25" s="296"/>
      <c r="C25" s="45" t="s">
        <v>733</v>
      </c>
      <c r="D25" s="45"/>
      <c r="E25" s="45"/>
      <c r="F25" s="45"/>
      <c r="G25" s="45"/>
      <c r="H25" s="45"/>
      <c r="I25" s="45"/>
      <c r="J25" s="45"/>
      <c r="K25" s="352"/>
      <c r="L25" s="352"/>
      <c r="M25" s="352"/>
      <c r="N25" s="352"/>
      <c r="O25" s="352"/>
    </row>
    <row r="26" customFormat="false" ht="26.25" hidden="false" customHeight="true" outlineLevel="0" collapsed="false">
      <c r="A26" s="296" t="s">
        <v>734</v>
      </c>
      <c r="B26" s="296"/>
      <c r="C26" s="45" t="s">
        <v>735</v>
      </c>
      <c r="D26" s="45"/>
      <c r="E26" s="45"/>
      <c r="F26" s="45"/>
      <c r="G26" s="45"/>
      <c r="H26" s="45"/>
      <c r="I26" s="45"/>
      <c r="J26" s="45"/>
      <c r="K26" s="352"/>
      <c r="L26" s="352"/>
      <c r="M26" s="352"/>
      <c r="N26" s="352"/>
      <c r="O26" s="352"/>
    </row>
    <row r="27" customFormat="false" ht="26.25" hidden="false" customHeight="true" outlineLevel="0" collapsed="false">
      <c r="A27" s="296" t="s">
        <v>736</v>
      </c>
      <c r="B27" s="296"/>
      <c r="C27" s="45" t="s">
        <v>737</v>
      </c>
      <c r="D27" s="45"/>
      <c r="E27" s="45"/>
      <c r="F27" s="45"/>
      <c r="G27" s="45"/>
      <c r="H27" s="45"/>
      <c r="I27" s="45"/>
      <c r="J27" s="45"/>
      <c r="K27" s="352"/>
      <c r="L27" s="352"/>
      <c r="M27" s="352"/>
      <c r="N27" s="352"/>
      <c r="O27" s="352"/>
    </row>
    <row r="28" customFormat="false" ht="26.25" hidden="false" customHeight="true" outlineLevel="0" collapsed="false">
      <c r="A28" s="296" t="s">
        <v>738</v>
      </c>
      <c r="B28" s="296"/>
      <c r="C28" s="45" t="s">
        <v>739</v>
      </c>
      <c r="D28" s="45"/>
      <c r="E28" s="45"/>
      <c r="F28" s="45"/>
      <c r="G28" s="45"/>
      <c r="H28" s="45"/>
      <c r="I28" s="45"/>
      <c r="J28" s="45"/>
      <c r="K28" s="353" t="n">
        <f aca="false">SUM(K11:M27)</f>
        <v>0</v>
      </c>
      <c r="L28" s="353"/>
      <c r="M28" s="353"/>
      <c r="N28" s="353" t="n">
        <f aca="false">SUM(N11:O27)</f>
        <v>0</v>
      </c>
      <c r="O28" s="353"/>
    </row>
    <row r="29" customFormat="false" ht="26.25" hidden="false" customHeight="true" outlineLevel="0" collapsed="false">
      <c r="A29" s="354" t="s">
        <v>740</v>
      </c>
      <c r="B29" s="354"/>
      <c r="C29" s="354"/>
      <c r="D29" s="354"/>
      <c r="E29" s="354"/>
      <c r="F29" s="354"/>
      <c r="G29" s="354"/>
      <c r="H29" s="354"/>
      <c r="I29" s="354"/>
      <c r="J29" s="354"/>
      <c r="K29" s="354"/>
      <c r="L29" s="354"/>
      <c r="M29" s="354"/>
      <c r="N29" s="354"/>
      <c r="O29" s="354"/>
    </row>
    <row r="30" customFormat="false" ht="26.25" hidden="false" customHeight="true" outlineLevel="0" collapsed="false">
      <c r="A30" s="296" t="s">
        <v>741</v>
      </c>
      <c r="B30" s="296"/>
      <c r="C30" s="45" t="s">
        <v>742</v>
      </c>
      <c r="D30" s="45"/>
      <c r="E30" s="45"/>
      <c r="F30" s="45"/>
      <c r="G30" s="45"/>
      <c r="H30" s="45"/>
      <c r="I30" s="45"/>
      <c r="J30" s="45"/>
      <c r="K30" s="352"/>
      <c r="L30" s="352"/>
      <c r="M30" s="352"/>
      <c r="N30" s="352"/>
      <c r="O30" s="352"/>
    </row>
    <row r="31" customFormat="false" ht="26.25" hidden="false" customHeight="true" outlineLevel="0" collapsed="false">
      <c r="A31" s="296" t="s">
        <v>743</v>
      </c>
      <c r="B31" s="296"/>
      <c r="C31" s="45" t="s">
        <v>744</v>
      </c>
      <c r="D31" s="45"/>
      <c r="E31" s="45"/>
      <c r="F31" s="45"/>
      <c r="G31" s="45"/>
      <c r="H31" s="45"/>
      <c r="I31" s="45"/>
      <c r="J31" s="45"/>
      <c r="K31" s="352"/>
      <c r="L31" s="352"/>
      <c r="M31" s="352"/>
      <c r="N31" s="352"/>
      <c r="O31" s="352"/>
    </row>
    <row r="32" customFormat="false" ht="26.25" hidden="false" customHeight="true" outlineLevel="0" collapsed="false">
      <c r="A32" s="296" t="s">
        <v>745</v>
      </c>
      <c r="B32" s="296"/>
      <c r="C32" s="45" t="s">
        <v>746</v>
      </c>
      <c r="D32" s="45"/>
      <c r="E32" s="45"/>
      <c r="F32" s="45"/>
      <c r="G32" s="45"/>
      <c r="H32" s="45"/>
      <c r="I32" s="45"/>
      <c r="J32" s="45"/>
      <c r="K32" s="352"/>
      <c r="L32" s="352"/>
      <c r="M32" s="352"/>
      <c r="N32" s="352"/>
      <c r="O32" s="352"/>
    </row>
    <row r="33" customFormat="false" ht="26.25" hidden="false" customHeight="true" outlineLevel="0" collapsed="false">
      <c r="A33" s="296" t="s">
        <v>747</v>
      </c>
      <c r="B33" s="296"/>
      <c r="C33" s="45" t="s">
        <v>748</v>
      </c>
      <c r="D33" s="45"/>
      <c r="E33" s="45"/>
      <c r="F33" s="45"/>
      <c r="G33" s="45"/>
      <c r="H33" s="45"/>
      <c r="I33" s="45"/>
      <c r="J33" s="45"/>
      <c r="K33" s="352"/>
      <c r="L33" s="352"/>
      <c r="M33" s="352"/>
      <c r="N33" s="352"/>
      <c r="O33" s="352"/>
    </row>
    <row r="34" customFormat="false" ht="26.25" hidden="false" customHeight="true" outlineLevel="0" collapsed="false">
      <c r="A34" s="296" t="s">
        <v>749</v>
      </c>
      <c r="B34" s="296"/>
      <c r="C34" s="45" t="s">
        <v>750</v>
      </c>
      <c r="D34" s="45"/>
      <c r="E34" s="45"/>
      <c r="F34" s="45"/>
      <c r="G34" s="45"/>
      <c r="H34" s="45"/>
      <c r="I34" s="45"/>
      <c r="J34" s="45"/>
      <c r="K34" s="352"/>
      <c r="L34" s="352"/>
      <c r="M34" s="352"/>
      <c r="N34" s="352"/>
      <c r="O34" s="352"/>
    </row>
    <row r="35" customFormat="false" ht="26.25" hidden="false" customHeight="true" outlineLevel="0" collapsed="false">
      <c r="A35" s="296" t="s">
        <v>751</v>
      </c>
      <c r="B35" s="296"/>
      <c r="C35" s="45" t="s">
        <v>752</v>
      </c>
      <c r="D35" s="45"/>
      <c r="E35" s="45"/>
      <c r="F35" s="45"/>
      <c r="G35" s="45"/>
      <c r="H35" s="45"/>
      <c r="I35" s="45"/>
      <c r="J35" s="45"/>
      <c r="K35" s="352"/>
      <c r="L35" s="352"/>
      <c r="M35" s="352"/>
      <c r="N35" s="352"/>
      <c r="O35" s="352"/>
    </row>
    <row r="36" customFormat="false" ht="26.25" hidden="false" customHeight="true" outlineLevel="0" collapsed="false">
      <c r="A36" s="296" t="s">
        <v>753</v>
      </c>
      <c r="B36" s="296"/>
      <c r="C36" s="45" t="s">
        <v>754</v>
      </c>
      <c r="D36" s="45"/>
      <c r="E36" s="45"/>
      <c r="F36" s="45"/>
      <c r="G36" s="45"/>
      <c r="H36" s="45"/>
      <c r="I36" s="45"/>
      <c r="J36" s="45"/>
      <c r="K36" s="352"/>
      <c r="L36" s="352"/>
      <c r="M36" s="352"/>
      <c r="N36" s="352"/>
      <c r="O36" s="352"/>
    </row>
    <row r="37" customFormat="false" ht="26.25" hidden="false" customHeight="true" outlineLevel="0" collapsed="false">
      <c r="A37" s="296" t="s">
        <v>755</v>
      </c>
      <c r="B37" s="296"/>
      <c r="C37" s="45" t="s">
        <v>756</v>
      </c>
      <c r="D37" s="45"/>
      <c r="E37" s="45"/>
      <c r="F37" s="45"/>
      <c r="G37" s="45"/>
      <c r="H37" s="45"/>
      <c r="I37" s="45"/>
      <c r="J37" s="45"/>
      <c r="K37" s="352"/>
      <c r="L37" s="352"/>
      <c r="M37" s="352"/>
      <c r="N37" s="352"/>
      <c r="O37" s="352"/>
    </row>
    <row r="38" customFormat="false" ht="26.25" hidden="false" customHeight="true" outlineLevel="0" collapsed="false">
      <c r="A38" s="296" t="s">
        <v>757</v>
      </c>
      <c r="B38" s="296"/>
      <c r="C38" s="45" t="s">
        <v>758</v>
      </c>
      <c r="D38" s="45"/>
      <c r="E38" s="45"/>
      <c r="F38" s="45"/>
      <c r="G38" s="45"/>
      <c r="H38" s="45"/>
      <c r="I38" s="45"/>
      <c r="J38" s="45"/>
      <c r="K38" s="352"/>
      <c r="L38" s="352"/>
      <c r="M38" s="352"/>
      <c r="N38" s="352"/>
      <c r="O38" s="352"/>
    </row>
    <row r="39" customFormat="false" ht="26.25" hidden="false" customHeight="true" outlineLevel="0" collapsed="false">
      <c r="A39" s="296" t="s">
        <v>759</v>
      </c>
      <c r="B39" s="296"/>
      <c r="C39" s="45" t="s">
        <v>760</v>
      </c>
      <c r="D39" s="45"/>
      <c r="E39" s="45"/>
      <c r="F39" s="45"/>
      <c r="G39" s="45"/>
      <c r="H39" s="45"/>
      <c r="I39" s="45"/>
      <c r="J39" s="45"/>
      <c r="K39" s="352"/>
      <c r="L39" s="352"/>
      <c r="M39" s="352"/>
      <c r="N39" s="352"/>
      <c r="O39" s="352"/>
    </row>
    <row r="40" customFormat="false" ht="26.25" hidden="false" customHeight="true" outlineLevel="0" collapsed="false">
      <c r="A40" s="296" t="s">
        <v>761</v>
      </c>
      <c r="B40" s="296"/>
      <c r="C40" s="45" t="s">
        <v>762</v>
      </c>
      <c r="D40" s="45"/>
      <c r="E40" s="45"/>
      <c r="F40" s="45"/>
      <c r="G40" s="45"/>
      <c r="H40" s="45"/>
      <c r="I40" s="45"/>
      <c r="J40" s="45"/>
      <c r="K40" s="352"/>
      <c r="L40" s="352"/>
      <c r="M40" s="352"/>
      <c r="N40" s="352"/>
      <c r="O40" s="352"/>
    </row>
    <row r="41" customFormat="false" ht="26.25" hidden="false" customHeight="true" outlineLevel="0" collapsed="false">
      <c r="A41" s="296" t="s">
        <v>763</v>
      </c>
      <c r="B41" s="296"/>
      <c r="C41" s="45" t="s">
        <v>764</v>
      </c>
      <c r="D41" s="45"/>
      <c r="E41" s="45"/>
      <c r="F41" s="45"/>
      <c r="G41" s="45"/>
      <c r="H41" s="45"/>
      <c r="I41" s="45"/>
      <c r="J41" s="45"/>
      <c r="K41" s="353" t="n">
        <f aca="false">SUM(K30:M40)</f>
        <v>0</v>
      </c>
      <c r="L41" s="353"/>
      <c r="M41" s="353"/>
      <c r="N41" s="353" t="n">
        <f aca="false">SUM(N30:O40)</f>
        <v>0</v>
      </c>
      <c r="O41" s="353"/>
    </row>
    <row r="42" customFormat="false" ht="26.25" hidden="false" customHeight="true" outlineLevel="0" collapsed="false">
      <c r="A42" s="354" t="s">
        <v>765</v>
      </c>
      <c r="B42" s="354"/>
      <c r="C42" s="354"/>
      <c r="D42" s="354"/>
      <c r="E42" s="354"/>
      <c r="F42" s="354"/>
      <c r="G42" s="354"/>
      <c r="H42" s="354"/>
      <c r="I42" s="354"/>
      <c r="J42" s="354"/>
      <c r="K42" s="354"/>
      <c r="L42" s="354"/>
      <c r="M42" s="354"/>
      <c r="N42" s="354"/>
      <c r="O42" s="354"/>
    </row>
    <row r="43" customFormat="false" ht="26.25" hidden="false" customHeight="true" outlineLevel="0" collapsed="false">
      <c r="A43" s="296" t="s">
        <v>766</v>
      </c>
      <c r="B43" s="296"/>
      <c r="C43" s="45" t="s">
        <v>767</v>
      </c>
      <c r="D43" s="45"/>
      <c r="E43" s="45"/>
      <c r="F43" s="45"/>
      <c r="G43" s="45"/>
      <c r="H43" s="45"/>
      <c r="I43" s="45"/>
      <c r="J43" s="45"/>
      <c r="K43" s="352"/>
      <c r="L43" s="352"/>
      <c r="M43" s="352"/>
      <c r="N43" s="352"/>
      <c r="O43" s="352"/>
    </row>
    <row r="44" customFormat="false" ht="26.25" hidden="false" customHeight="true" outlineLevel="0" collapsed="false">
      <c r="A44" s="296" t="s">
        <v>768</v>
      </c>
      <c r="B44" s="296"/>
      <c r="C44" s="45" t="s">
        <v>769</v>
      </c>
      <c r="D44" s="45"/>
      <c r="E44" s="45"/>
      <c r="F44" s="45"/>
      <c r="G44" s="45"/>
      <c r="H44" s="45"/>
      <c r="I44" s="45"/>
      <c r="J44" s="45"/>
      <c r="K44" s="352"/>
      <c r="L44" s="352"/>
      <c r="M44" s="352"/>
      <c r="N44" s="352"/>
      <c r="O44" s="352"/>
    </row>
    <row r="45" customFormat="false" ht="26.25" hidden="false" customHeight="true" outlineLevel="0" collapsed="false">
      <c r="A45" s="296" t="s">
        <v>770</v>
      </c>
      <c r="B45" s="296"/>
      <c r="C45" s="45" t="s">
        <v>771</v>
      </c>
      <c r="D45" s="45"/>
      <c r="E45" s="45"/>
      <c r="F45" s="45"/>
      <c r="G45" s="45"/>
      <c r="H45" s="45"/>
      <c r="I45" s="45"/>
      <c r="J45" s="45"/>
      <c r="K45" s="352"/>
      <c r="L45" s="352"/>
      <c r="M45" s="352"/>
      <c r="N45" s="352"/>
      <c r="O45" s="352"/>
    </row>
    <row r="46" customFormat="false" ht="26.25" hidden="false" customHeight="true" outlineLevel="0" collapsed="false">
      <c r="A46" s="296" t="s">
        <v>772</v>
      </c>
      <c r="B46" s="296"/>
      <c r="C46" s="45" t="s">
        <v>773</v>
      </c>
      <c r="D46" s="45"/>
      <c r="E46" s="45"/>
      <c r="F46" s="45"/>
      <c r="G46" s="45"/>
      <c r="H46" s="45"/>
      <c r="I46" s="45"/>
      <c r="J46" s="45"/>
      <c r="K46" s="352"/>
      <c r="L46" s="352"/>
      <c r="M46" s="352"/>
      <c r="N46" s="352"/>
      <c r="O46" s="352"/>
    </row>
    <row r="47" customFormat="false" ht="26.25" hidden="false" customHeight="true" outlineLevel="0" collapsed="false">
      <c r="A47" s="296" t="s">
        <v>774</v>
      </c>
      <c r="B47" s="296"/>
      <c r="C47" s="45" t="s">
        <v>775</v>
      </c>
      <c r="D47" s="45"/>
      <c r="E47" s="45"/>
      <c r="F47" s="45"/>
      <c r="G47" s="45"/>
      <c r="H47" s="45"/>
      <c r="I47" s="45"/>
      <c r="J47" s="45"/>
      <c r="K47" s="352"/>
      <c r="L47" s="352"/>
      <c r="M47" s="352"/>
      <c r="N47" s="352"/>
      <c r="O47" s="352"/>
    </row>
    <row r="48" customFormat="false" ht="26.25" hidden="false" customHeight="true" outlineLevel="0" collapsed="false">
      <c r="A48" s="296" t="s">
        <v>776</v>
      </c>
      <c r="B48" s="296"/>
      <c r="C48" s="45" t="s">
        <v>777</v>
      </c>
      <c r="D48" s="45"/>
      <c r="E48" s="45"/>
      <c r="F48" s="45"/>
      <c r="G48" s="45"/>
      <c r="H48" s="45"/>
      <c r="I48" s="45"/>
      <c r="J48" s="45"/>
      <c r="K48" s="352"/>
      <c r="L48" s="352"/>
      <c r="M48" s="352"/>
      <c r="N48" s="352"/>
      <c r="O48" s="352"/>
    </row>
    <row r="49" customFormat="false" ht="26.25" hidden="false" customHeight="true" outlineLevel="0" collapsed="false">
      <c r="A49" s="296" t="s">
        <v>778</v>
      </c>
      <c r="B49" s="296"/>
      <c r="C49" s="45" t="s">
        <v>779</v>
      </c>
      <c r="D49" s="45"/>
      <c r="E49" s="45"/>
      <c r="F49" s="45"/>
      <c r="G49" s="45"/>
      <c r="H49" s="45"/>
      <c r="I49" s="45"/>
      <c r="J49" s="45"/>
      <c r="K49" s="352"/>
      <c r="L49" s="352"/>
      <c r="M49" s="352"/>
      <c r="N49" s="352"/>
      <c r="O49" s="352"/>
    </row>
    <row r="50" customFormat="false" ht="26.25" hidden="false" customHeight="true" outlineLevel="0" collapsed="false">
      <c r="A50" s="296" t="s">
        <v>780</v>
      </c>
      <c r="B50" s="296"/>
      <c r="C50" s="45" t="s">
        <v>781</v>
      </c>
      <c r="D50" s="45"/>
      <c r="E50" s="45"/>
      <c r="F50" s="45"/>
      <c r="G50" s="45"/>
      <c r="H50" s="45"/>
      <c r="I50" s="45"/>
      <c r="J50" s="45"/>
      <c r="K50" s="353" t="n">
        <f aca="false">SUM(K43:M49)</f>
        <v>0</v>
      </c>
      <c r="L50" s="353"/>
      <c r="M50" s="353"/>
      <c r="N50" s="353" t="n">
        <f aca="false">SUM(N43:O49)</f>
        <v>0</v>
      </c>
      <c r="O50" s="353"/>
    </row>
    <row r="51" customFormat="false" ht="13.5" hidden="false" customHeight="false" outlineLevel="0" collapsed="false">
      <c r="M51" s="355" t="n">
        <f aca="false">K28-K41-K50</f>
        <v>0</v>
      </c>
      <c r="O51" s="355" t="n">
        <f aca="false">N28-N41-N50</f>
        <v>0</v>
      </c>
    </row>
  </sheetData>
  <mergeCells count="162">
    <mergeCell ref="M2:O2"/>
    <mergeCell ref="A4:O4"/>
    <mergeCell ref="C6:F6"/>
    <mergeCell ref="A9:O9"/>
    <mergeCell ref="A10:B10"/>
    <mergeCell ref="C10:J10"/>
    <mergeCell ref="K10:M10"/>
    <mergeCell ref="N10:O10"/>
    <mergeCell ref="A11:B11"/>
    <mergeCell ref="C11:J11"/>
    <mergeCell ref="K11:M11"/>
    <mergeCell ref="N11:O11"/>
    <mergeCell ref="A12:B12"/>
    <mergeCell ref="C12:J12"/>
    <mergeCell ref="K12:M12"/>
    <mergeCell ref="N12:O12"/>
    <mergeCell ref="A13:B13"/>
    <mergeCell ref="C13:J13"/>
    <mergeCell ref="K13:M13"/>
    <mergeCell ref="N13:O13"/>
    <mergeCell ref="A14:B14"/>
    <mergeCell ref="C14:J14"/>
    <mergeCell ref="K14:M14"/>
    <mergeCell ref="N14:O14"/>
    <mergeCell ref="A15:B15"/>
    <mergeCell ref="C15:J15"/>
    <mergeCell ref="K15:M15"/>
    <mergeCell ref="N15:O15"/>
    <mergeCell ref="A16:B16"/>
    <mergeCell ref="C16:J16"/>
    <mergeCell ref="K16:M16"/>
    <mergeCell ref="N16:O16"/>
    <mergeCell ref="A17:B17"/>
    <mergeCell ref="C17:J17"/>
    <mergeCell ref="K17:M17"/>
    <mergeCell ref="N17:O17"/>
    <mergeCell ref="A18:B18"/>
    <mergeCell ref="C18:J18"/>
    <mergeCell ref="K18:M18"/>
    <mergeCell ref="N18:O18"/>
    <mergeCell ref="A19:B19"/>
    <mergeCell ref="C19:J19"/>
    <mergeCell ref="K19:M19"/>
    <mergeCell ref="N19:O19"/>
    <mergeCell ref="A20:B20"/>
    <mergeCell ref="C20:J20"/>
    <mergeCell ref="K20:M20"/>
    <mergeCell ref="N20:O20"/>
    <mergeCell ref="A21:B21"/>
    <mergeCell ref="C21:J21"/>
    <mergeCell ref="K21:M21"/>
    <mergeCell ref="N21:O21"/>
    <mergeCell ref="A22:B22"/>
    <mergeCell ref="C22:J22"/>
    <mergeCell ref="K22:M22"/>
    <mergeCell ref="N22:O22"/>
    <mergeCell ref="A23:B23"/>
    <mergeCell ref="C23:J23"/>
    <mergeCell ref="K23:M23"/>
    <mergeCell ref="N23:O23"/>
    <mergeCell ref="A24:B24"/>
    <mergeCell ref="C24:J24"/>
    <mergeCell ref="K24:M24"/>
    <mergeCell ref="N24:O24"/>
    <mergeCell ref="A25:B25"/>
    <mergeCell ref="C25:J25"/>
    <mergeCell ref="K25:M25"/>
    <mergeCell ref="N25:O25"/>
    <mergeCell ref="A26:B26"/>
    <mergeCell ref="C26:J26"/>
    <mergeCell ref="K26:M26"/>
    <mergeCell ref="N26:O26"/>
    <mergeCell ref="A27:B27"/>
    <mergeCell ref="C27:J27"/>
    <mergeCell ref="K27:M27"/>
    <mergeCell ref="N27:O27"/>
    <mergeCell ref="A28:B28"/>
    <mergeCell ref="C28:J28"/>
    <mergeCell ref="K28:M28"/>
    <mergeCell ref="N28:O28"/>
    <mergeCell ref="A29:O29"/>
    <mergeCell ref="A30:B30"/>
    <mergeCell ref="C30:J30"/>
    <mergeCell ref="K30:M30"/>
    <mergeCell ref="N30:O30"/>
    <mergeCell ref="A31:B31"/>
    <mergeCell ref="C31:J31"/>
    <mergeCell ref="K31:M31"/>
    <mergeCell ref="N31:O31"/>
    <mergeCell ref="A32:B32"/>
    <mergeCell ref="C32:J32"/>
    <mergeCell ref="K32:M32"/>
    <mergeCell ref="N32:O32"/>
    <mergeCell ref="A33:B33"/>
    <mergeCell ref="C33:J33"/>
    <mergeCell ref="K33:M33"/>
    <mergeCell ref="N33:O33"/>
    <mergeCell ref="A34:B34"/>
    <mergeCell ref="C34:J34"/>
    <mergeCell ref="K34:M34"/>
    <mergeCell ref="N34:O34"/>
    <mergeCell ref="A35:B35"/>
    <mergeCell ref="C35:J35"/>
    <mergeCell ref="K35:M35"/>
    <mergeCell ref="N35:O35"/>
    <mergeCell ref="A36:B36"/>
    <mergeCell ref="C36:J36"/>
    <mergeCell ref="K36:M36"/>
    <mergeCell ref="N36:O36"/>
    <mergeCell ref="A37:B37"/>
    <mergeCell ref="C37:J37"/>
    <mergeCell ref="K37:M37"/>
    <mergeCell ref="N37:O37"/>
    <mergeCell ref="A38:B38"/>
    <mergeCell ref="C38:J38"/>
    <mergeCell ref="K38:M38"/>
    <mergeCell ref="N38:O38"/>
    <mergeCell ref="A39:B39"/>
    <mergeCell ref="C39:J39"/>
    <mergeCell ref="K39:M39"/>
    <mergeCell ref="N39:O39"/>
    <mergeCell ref="A40:B40"/>
    <mergeCell ref="C40:J40"/>
    <mergeCell ref="K40:M40"/>
    <mergeCell ref="N40:O40"/>
    <mergeCell ref="A41:B41"/>
    <mergeCell ref="C41:J41"/>
    <mergeCell ref="K41:M41"/>
    <mergeCell ref="N41:O41"/>
    <mergeCell ref="A42:O42"/>
    <mergeCell ref="A43:B43"/>
    <mergeCell ref="C43:J43"/>
    <mergeCell ref="K43:M43"/>
    <mergeCell ref="N43:O43"/>
    <mergeCell ref="A44:B44"/>
    <mergeCell ref="C44:J44"/>
    <mergeCell ref="K44:M44"/>
    <mergeCell ref="N44:O44"/>
    <mergeCell ref="A45:B45"/>
    <mergeCell ref="C45:J45"/>
    <mergeCell ref="K45:M45"/>
    <mergeCell ref="N45:O45"/>
    <mergeCell ref="A46:B46"/>
    <mergeCell ref="C46:J46"/>
    <mergeCell ref="K46:M46"/>
    <mergeCell ref="N46:O46"/>
    <mergeCell ref="A47:B47"/>
    <mergeCell ref="C47:J47"/>
    <mergeCell ref="K47:M47"/>
    <mergeCell ref="N47:O47"/>
    <mergeCell ref="A48:B48"/>
    <mergeCell ref="C48:J48"/>
    <mergeCell ref="K48:M48"/>
    <mergeCell ref="N48:O48"/>
    <mergeCell ref="A49:B49"/>
    <mergeCell ref="C49:J49"/>
    <mergeCell ref="K49:M49"/>
    <mergeCell ref="N49:O49"/>
    <mergeCell ref="A50:B50"/>
    <mergeCell ref="C50:J50"/>
    <mergeCell ref="K50:M50"/>
    <mergeCell ref="N50:O5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Q5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O39" activeCellId="0" sqref="O39"/>
    </sheetView>
  </sheetViews>
  <sheetFormatPr defaultColWidth="9.109375" defaultRowHeight="13.5" zeroHeight="false" outlineLevelRow="0" outlineLevelCol="0"/>
  <cols>
    <col collapsed="false" customWidth="true" hidden="false" outlineLevel="0" max="1" min="1" style="9" width="4.88"/>
    <col collapsed="false" customWidth="true" hidden="false" outlineLevel="0" max="2" min="2" style="9" width="6.67"/>
    <col collapsed="false" customWidth="true" hidden="false" outlineLevel="0" max="3" min="3" style="9" width="9.88"/>
    <col collapsed="false" customWidth="false" hidden="false" outlineLevel="0" max="4" min="4" style="9" width="9.11"/>
    <col collapsed="false" customWidth="true" hidden="false" outlineLevel="0" max="5" min="5" style="9" width="5.88"/>
    <col collapsed="false" customWidth="true" hidden="false" outlineLevel="0" max="6" min="6" style="9" width="9.67"/>
    <col collapsed="false" customWidth="true" hidden="false" outlineLevel="0" max="7" min="7" style="9" width="4.56"/>
    <col collapsed="false" customWidth="true" hidden="false" outlineLevel="0" max="9" min="8" style="9" width="10.33"/>
    <col collapsed="false" customWidth="true" hidden="false" outlineLevel="0" max="10" min="10" style="9" width="8.44"/>
    <col collapsed="false" customWidth="true" hidden="false" outlineLevel="0" max="11" min="11" style="9" width="8"/>
    <col collapsed="false" customWidth="true" hidden="false" outlineLevel="0" max="12" min="12" style="9" width="9.44"/>
    <col collapsed="false" customWidth="false" hidden="false" outlineLevel="0" max="13" min="13" style="9" width="9.11"/>
    <col collapsed="false" customWidth="true" hidden="false" outlineLevel="0" max="14" min="14" style="9" width="7.44"/>
    <col collapsed="false" customWidth="true" hidden="false" outlineLevel="0" max="15" min="15" style="9" width="21.33"/>
    <col collapsed="false" customWidth="false" hidden="false" outlineLevel="0" max="16384" min="16" style="9" width="9.11"/>
  </cols>
  <sheetData>
    <row r="2" customFormat="false" ht="13.5" hidden="false" customHeight="false" outlineLevel="0" collapsed="false">
      <c r="M2" s="10" t="s">
        <v>782</v>
      </c>
      <c r="N2" s="10"/>
      <c r="O2" s="10"/>
    </row>
    <row r="4" customFormat="false" ht="32.25" hidden="false" customHeight="true" outlineLevel="0" collapsed="false">
      <c r="A4" s="130" t="s">
        <v>783</v>
      </c>
      <c r="B4" s="130"/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1"/>
      <c r="O4" s="131"/>
    </row>
    <row r="5" customFormat="false" ht="14.25" hidden="false" customHeight="false" outlineLevel="0" collapsed="false"/>
    <row r="6" customFormat="false" ht="14.25" hidden="false" customHeight="false" outlineLevel="0" collapsed="false">
      <c r="A6" s="132"/>
      <c r="B6" s="133" t="s">
        <v>6</v>
      </c>
      <c r="C6" s="133"/>
      <c r="D6" s="133"/>
      <c r="E6" s="133"/>
      <c r="F6" s="133"/>
      <c r="G6" s="133"/>
      <c r="H6" s="133"/>
      <c r="I6" s="133"/>
      <c r="J6" s="133"/>
      <c r="K6" s="133"/>
      <c r="L6" s="134"/>
      <c r="M6" s="134"/>
      <c r="N6" s="134"/>
      <c r="O6" s="135"/>
    </row>
    <row r="7" customFormat="false" ht="14.25" hidden="false" customHeight="false" outlineLevel="0" collapsed="false">
      <c r="A7" s="16"/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8"/>
    </row>
    <row r="8" customFormat="false" ht="14.25" hidden="false" customHeight="false" outlineLevel="0" collapsed="false">
      <c r="A8" s="16" t="n">
        <v>1</v>
      </c>
      <c r="B8" s="17" t="s">
        <v>7</v>
      </c>
      <c r="C8" s="136" t="n">
        <f aca="false">'150.00'!C8:F8</f>
        <v>222222222222</v>
      </c>
      <c r="D8" s="136"/>
      <c r="E8" s="136"/>
      <c r="F8" s="136"/>
      <c r="G8" s="17"/>
      <c r="M8" s="17"/>
      <c r="N8" s="17"/>
      <c r="O8" s="18"/>
    </row>
    <row r="9" customFormat="false" ht="14.25" hidden="false" customHeight="false" outlineLevel="0" collapsed="false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/>
    </row>
    <row r="10" customFormat="false" ht="14.25" hidden="false" customHeight="false" outlineLevel="0" collapsed="false">
      <c r="A10" s="16" t="n">
        <v>2</v>
      </c>
      <c r="B10" s="17" t="s">
        <v>8</v>
      </c>
      <c r="C10" s="17"/>
      <c r="D10" s="17"/>
      <c r="E10" s="17"/>
      <c r="F10" s="17"/>
      <c r="G10" s="17"/>
      <c r="H10" s="17"/>
      <c r="I10" s="17"/>
      <c r="J10" s="17"/>
      <c r="K10" s="23" t="n">
        <f aca="false">'150.00'!K10</f>
        <v>2025</v>
      </c>
      <c r="M10" s="17"/>
      <c r="N10" s="17"/>
      <c r="O10" s="18"/>
    </row>
    <row r="11" customFormat="false" ht="14.25" hidden="false" customHeight="false" outlineLevel="0" collapsed="false">
      <c r="A11" s="16"/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8"/>
    </row>
    <row r="12" customFormat="false" ht="14.25" hidden="false" customHeight="false" outlineLevel="0" collapsed="false">
      <c r="A12" s="16" t="n">
        <v>3</v>
      </c>
      <c r="B12" s="17" t="s">
        <v>247</v>
      </c>
      <c r="C12" s="17"/>
      <c r="D12" s="17"/>
      <c r="E12" s="21" t="s">
        <v>83</v>
      </c>
      <c r="F12" s="17" t="s">
        <v>248</v>
      </c>
      <c r="G12" s="21"/>
      <c r="H12" s="21"/>
      <c r="I12" s="21"/>
      <c r="J12" s="21"/>
      <c r="K12" s="17"/>
      <c r="L12" s="21" t="s">
        <v>85</v>
      </c>
      <c r="M12" s="22" t="s">
        <v>249</v>
      </c>
      <c r="N12" s="21"/>
      <c r="O12" s="21"/>
    </row>
    <row r="13" customFormat="false" ht="13.5" hidden="false" customHeight="false" outlineLevel="0" collapsed="false">
      <c r="A13" s="16"/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8"/>
    </row>
    <row r="14" customFormat="false" ht="13.5" hidden="false" customHeight="false" outlineLevel="0" collapsed="false">
      <c r="A14" s="16" t="n">
        <v>4</v>
      </c>
      <c r="B14" s="17" t="s">
        <v>250</v>
      </c>
      <c r="C14" s="17"/>
      <c r="D14" s="17"/>
      <c r="E14" s="137"/>
      <c r="F14" s="137"/>
      <c r="G14" s="137"/>
      <c r="H14" s="137"/>
      <c r="I14" s="137"/>
      <c r="J14" s="137"/>
      <c r="K14" s="137"/>
      <c r="L14" s="137"/>
      <c r="M14" s="137"/>
      <c r="N14" s="137"/>
      <c r="O14" s="137"/>
    </row>
    <row r="15" customFormat="false" ht="13.5" hidden="false" customHeight="false" outlineLevel="0" collapsed="false">
      <c r="A15" s="16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  <c r="M15" s="138"/>
      <c r="N15" s="138"/>
      <c r="O15" s="138"/>
    </row>
    <row r="16" customFormat="false" ht="13.5" hidden="false" customHeight="false" outlineLevel="0" collapsed="false">
      <c r="A16" s="16"/>
      <c r="B16" s="138"/>
      <c r="C16" s="138"/>
      <c r="D16" s="138"/>
      <c r="E16" s="138"/>
      <c r="F16" s="138"/>
      <c r="G16" s="138"/>
      <c r="H16" s="138"/>
      <c r="I16" s="138"/>
      <c r="J16" s="138"/>
      <c r="K16" s="138"/>
      <c r="L16" s="138"/>
      <c r="M16" s="138"/>
      <c r="N16" s="138"/>
      <c r="O16" s="138"/>
    </row>
    <row r="17" customFormat="false" ht="13.5" hidden="false" customHeight="false" outlineLevel="0" collapsed="false">
      <c r="A17" s="16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8"/>
    </row>
    <row r="18" customFormat="false" ht="13.5" hidden="false" customHeight="false" outlineLevel="0" collapsed="false">
      <c r="A18" s="351" t="s">
        <v>32</v>
      </c>
      <c r="B18" s="351"/>
      <c r="C18" s="351"/>
      <c r="D18" s="351"/>
      <c r="E18" s="351"/>
      <c r="F18" s="351"/>
      <c r="G18" s="351"/>
      <c r="H18" s="351"/>
      <c r="I18" s="351"/>
      <c r="J18" s="351"/>
      <c r="K18" s="351"/>
      <c r="L18" s="351"/>
      <c r="M18" s="351"/>
      <c r="N18" s="351"/>
      <c r="O18" s="351"/>
    </row>
    <row r="19" customFormat="false" ht="26.25" hidden="false" customHeight="true" outlineLevel="0" collapsed="false">
      <c r="A19" s="44" t="s">
        <v>33</v>
      </c>
      <c r="B19" s="44"/>
      <c r="C19" s="44" t="s">
        <v>34</v>
      </c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 t="s">
        <v>35</v>
      </c>
    </row>
    <row r="20" customFormat="false" ht="13.5" hidden="false" customHeight="false" outlineLevel="0" collapsed="false">
      <c r="A20" s="44" t="s">
        <v>784</v>
      </c>
      <c r="B20" s="44"/>
      <c r="C20" s="45" t="s">
        <v>785</v>
      </c>
      <c r="D20" s="45"/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7" t="n">
        <f aca="false">'150.01'!O34-'150.01'!O21-'150.01'!O25-'150.01'!O26</f>
        <v>0</v>
      </c>
    </row>
    <row r="21" customFormat="false" ht="13.5" hidden="false" customHeight="false" outlineLevel="0" collapsed="false">
      <c r="A21" s="44" t="s">
        <v>786</v>
      </c>
      <c r="B21" s="44"/>
      <c r="C21" s="45" t="s">
        <v>787</v>
      </c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7" t="n">
        <f aca="false">'150.01'!O21</f>
        <v>0</v>
      </c>
    </row>
    <row r="22" customFormat="false" ht="15.75" hidden="false" customHeight="true" outlineLevel="0" collapsed="false">
      <c r="A22" s="44" t="s">
        <v>788</v>
      </c>
      <c r="B22" s="44"/>
      <c r="C22" s="46" t="s">
        <v>789</v>
      </c>
      <c r="D22" s="46"/>
      <c r="E22" s="46"/>
      <c r="F22" s="46"/>
      <c r="G22" s="46"/>
      <c r="H22" s="46"/>
      <c r="I22" s="46"/>
      <c r="J22" s="46"/>
      <c r="K22" s="46"/>
      <c r="L22" s="46"/>
      <c r="M22" s="46"/>
      <c r="N22" s="46"/>
      <c r="O22" s="356"/>
    </row>
    <row r="23" customFormat="false" ht="13.5" hidden="false" customHeight="false" outlineLevel="0" collapsed="false">
      <c r="A23" s="44" t="s">
        <v>790</v>
      </c>
      <c r="B23" s="44"/>
      <c r="C23" s="45" t="s">
        <v>791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356"/>
    </row>
    <row r="24" customFormat="false" ht="13.5" hidden="false" customHeight="false" outlineLevel="0" collapsed="false">
      <c r="A24" s="44" t="s">
        <v>792</v>
      </c>
      <c r="B24" s="44"/>
      <c r="C24" s="45" t="s">
        <v>793</v>
      </c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7" t="n">
        <f aca="false">'150.01'!O90</f>
        <v>0</v>
      </c>
    </row>
    <row r="25" customFormat="false" ht="13.5" hidden="false" customHeight="false" outlineLevel="0" collapsed="false">
      <c r="A25" s="44" t="s">
        <v>794</v>
      </c>
      <c r="B25" s="44"/>
      <c r="C25" s="45" t="s">
        <v>795</v>
      </c>
      <c r="D25" s="45"/>
      <c r="E25" s="45"/>
      <c r="F25" s="45"/>
      <c r="G25" s="45"/>
      <c r="H25" s="45"/>
      <c r="I25" s="45"/>
      <c r="J25" s="45"/>
      <c r="K25" s="45"/>
      <c r="L25" s="45"/>
      <c r="M25" s="45"/>
      <c r="N25" s="45"/>
      <c r="O25" s="47" t="n">
        <f aca="false">O20+O24</f>
        <v>0</v>
      </c>
    </row>
    <row r="26" customFormat="false" ht="30" hidden="false" customHeight="true" outlineLevel="0" collapsed="false">
      <c r="A26" s="44" t="s">
        <v>796</v>
      </c>
      <c r="B26" s="44"/>
      <c r="C26" s="46" t="s">
        <v>797</v>
      </c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7" t="n">
        <f aca="false">'150.01'!O80-'150.01'!O75-'150.03'!BC11-'150.03'!BG11</f>
        <v>0</v>
      </c>
    </row>
    <row r="27" customFormat="false" ht="36.75" hidden="false" customHeight="true" outlineLevel="0" collapsed="false">
      <c r="A27" s="44" t="s">
        <v>798</v>
      </c>
      <c r="B27" s="44"/>
      <c r="C27" s="46" t="s">
        <v>799</v>
      </c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7" t="n">
        <f aca="false">'150.05ФА  контракт'!K18+'150.05ФА  контракт'!K28+'150.03'!AI11</f>
        <v>0</v>
      </c>
    </row>
    <row r="28" customFormat="false" ht="30.75" hidden="false" customHeight="true" outlineLevel="0" collapsed="false">
      <c r="A28" s="44" t="s">
        <v>800</v>
      </c>
      <c r="B28" s="44"/>
      <c r="C28" s="46" t="s">
        <v>801</v>
      </c>
      <c r="D28" s="46"/>
      <c r="E28" s="46"/>
      <c r="F28" s="46"/>
      <c r="G28" s="46"/>
      <c r="H28" s="46"/>
      <c r="I28" s="46"/>
      <c r="J28" s="46"/>
      <c r="K28" s="46"/>
      <c r="L28" s="46"/>
      <c r="M28" s="46"/>
      <c r="N28" s="46"/>
      <c r="O28" s="47" t="n">
        <f aca="false">O26+O27</f>
        <v>0</v>
      </c>
    </row>
    <row r="29" customFormat="false" ht="21.75" hidden="false" customHeight="true" outlineLevel="0" collapsed="false">
      <c r="A29" s="44" t="s">
        <v>802</v>
      </c>
      <c r="B29" s="44"/>
      <c r="C29" s="46" t="s">
        <v>803</v>
      </c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7" t="n">
        <f aca="false">'150.01'!O91</f>
        <v>0</v>
      </c>
    </row>
    <row r="30" customFormat="false" ht="31.5" hidden="false" customHeight="true" outlineLevel="0" collapsed="false">
      <c r="A30" s="44" t="s">
        <v>804</v>
      </c>
      <c r="B30" s="44"/>
      <c r="C30" s="46" t="s">
        <v>805</v>
      </c>
      <c r="D30" s="46"/>
      <c r="E30" s="46"/>
      <c r="F30" s="46"/>
      <c r="G30" s="46"/>
      <c r="H30" s="46"/>
      <c r="I30" s="46"/>
      <c r="J30" s="46"/>
      <c r="K30" s="46"/>
      <c r="L30" s="46"/>
      <c r="M30" s="46"/>
      <c r="N30" s="46"/>
      <c r="O30" s="47" t="n">
        <f aca="false">O28+O29</f>
        <v>0</v>
      </c>
    </row>
    <row r="31" customFormat="false" ht="29.25" hidden="false" customHeight="true" outlineLevel="0" collapsed="false">
      <c r="A31" s="44" t="s">
        <v>806</v>
      </c>
      <c r="B31" s="44"/>
      <c r="C31" s="46" t="s">
        <v>807</v>
      </c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7" t="n">
        <f aca="false">O25-O30</f>
        <v>0</v>
      </c>
    </row>
    <row r="32" customFormat="false" ht="31.5" hidden="false" customHeight="true" outlineLevel="0" collapsed="false">
      <c r="A32" s="44" t="s">
        <v>808</v>
      </c>
      <c r="B32" s="44"/>
      <c r="C32" s="46" t="s">
        <v>809</v>
      </c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356"/>
    </row>
    <row r="33" customFormat="false" ht="36" hidden="false" customHeight="true" outlineLevel="0" collapsed="false">
      <c r="A33" s="44" t="s">
        <v>810</v>
      </c>
      <c r="B33" s="44"/>
      <c r="C33" s="46" t="s">
        <v>811</v>
      </c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7" t="n">
        <f aca="false">O31-O32</f>
        <v>0</v>
      </c>
    </row>
    <row r="34" customFormat="false" ht="25.5" hidden="false" customHeight="true" outlineLevel="0" collapsed="false">
      <c r="A34" s="44" t="s">
        <v>812</v>
      </c>
      <c r="B34" s="44"/>
      <c r="C34" s="46" t="s">
        <v>813</v>
      </c>
      <c r="D34" s="46"/>
      <c r="E34" s="46"/>
      <c r="F34" s="46"/>
      <c r="G34" s="46"/>
      <c r="H34" s="46"/>
      <c r="I34" s="46"/>
      <c r="J34" s="46"/>
      <c r="K34" s="46"/>
      <c r="L34" s="46"/>
      <c r="M34" s="46"/>
      <c r="N34" s="46"/>
      <c r="O34" s="47" t="n">
        <f aca="false">IF(O33&lt;0,-O33,0)</f>
        <v>0</v>
      </c>
    </row>
    <row r="35" customFormat="false" ht="23.25" hidden="false" customHeight="true" outlineLevel="0" collapsed="false">
      <c r="A35" s="44" t="s">
        <v>814</v>
      </c>
      <c r="B35" s="44"/>
      <c r="C35" s="46" t="s">
        <v>815</v>
      </c>
      <c r="D35" s="46"/>
      <c r="E35" s="46"/>
      <c r="F35" s="46"/>
      <c r="G35" s="46"/>
      <c r="H35" s="46"/>
      <c r="I35" s="46"/>
      <c r="J35" s="46"/>
      <c r="K35" s="46"/>
      <c r="L35" s="46"/>
      <c r="M35" s="46"/>
      <c r="N35" s="46"/>
      <c r="O35" s="47" t="n">
        <f aca="false">'150.01'!O118</f>
        <v>0</v>
      </c>
    </row>
    <row r="36" customFormat="false" ht="21" hidden="false" customHeight="true" outlineLevel="0" collapsed="false">
      <c r="A36" s="44" t="s">
        <v>816</v>
      </c>
      <c r="B36" s="44"/>
      <c r="C36" s="46" t="s">
        <v>817</v>
      </c>
      <c r="D36" s="46"/>
      <c r="E36" s="46"/>
      <c r="F36" s="46"/>
      <c r="G36" s="46"/>
      <c r="H36" s="46"/>
      <c r="I36" s="46"/>
      <c r="J36" s="46"/>
      <c r="K36" s="46"/>
      <c r="L36" s="46"/>
      <c r="M36" s="46"/>
      <c r="N36" s="46"/>
      <c r="O36" s="47" t="n">
        <f aca="false">'150.01'!O134+'150.01'!O135</f>
        <v>0</v>
      </c>
    </row>
    <row r="37" customFormat="false" ht="27.75" hidden="false" customHeight="true" outlineLevel="0" collapsed="false">
      <c r="A37" s="44" t="s">
        <v>818</v>
      </c>
      <c r="B37" s="44"/>
      <c r="C37" s="46" t="s">
        <v>819</v>
      </c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7" t="n">
        <f aca="false">O33-O35-O36</f>
        <v>0</v>
      </c>
    </row>
    <row r="38" customFormat="false" ht="28.5" hidden="false" customHeight="true" outlineLevel="0" collapsed="false">
      <c r="A38" s="44" t="s">
        <v>820</v>
      </c>
      <c r="B38" s="44"/>
      <c r="C38" s="46" t="s">
        <v>821</v>
      </c>
      <c r="D38" s="46"/>
      <c r="E38" s="46"/>
      <c r="F38" s="46"/>
      <c r="G38" s="46"/>
      <c r="H38" s="46"/>
      <c r="I38" s="46"/>
      <c r="J38" s="46"/>
      <c r="K38" s="46"/>
      <c r="L38" s="46"/>
      <c r="M38" s="46"/>
      <c r="N38" s="46"/>
      <c r="O38" s="47" t="n">
        <f aca="false">O30*0.25</f>
        <v>0</v>
      </c>
    </row>
    <row r="39" customFormat="false" ht="25.5" hidden="false" customHeight="true" outlineLevel="0" collapsed="false">
      <c r="A39" s="44" t="s">
        <v>822</v>
      </c>
      <c r="B39" s="44"/>
      <c r="C39" s="45" t="s">
        <v>823</v>
      </c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7" t="n">
        <f aca="false">IF((O37-O38)&lt;0,0,(O37-O38))</f>
        <v>0</v>
      </c>
    </row>
    <row r="40" customFormat="false" ht="30" hidden="false" customHeight="true" outlineLevel="0" collapsed="false">
      <c r="A40" s="44" t="s">
        <v>824</v>
      </c>
      <c r="B40" s="44"/>
      <c r="C40" s="46" t="s">
        <v>825</v>
      </c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7"/>
    </row>
    <row r="41" customFormat="false" ht="16.5" hidden="false" customHeight="true" outlineLevel="0" collapsed="false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</row>
    <row r="42" customFormat="false" ht="47.25" hidden="false" customHeight="true" outlineLevel="0" collapsed="false">
      <c r="A42" s="271" t="s">
        <v>826</v>
      </c>
      <c r="B42" s="271"/>
      <c r="C42" s="357" t="s">
        <v>827</v>
      </c>
      <c r="D42" s="357"/>
      <c r="E42" s="357"/>
      <c r="F42" s="357"/>
      <c r="G42" s="357"/>
      <c r="H42" s="357"/>
      <c r="I42" s="357" t="s">
        <v>828</v>
      </c>
      <c r="J42" s="357"/>
      <c r="K42" s="357" t="s">
        <v>829</v>
      </c>
      <c r="L42" s="357"/>
      <c r="M42" s="357"/>
      <c r="N42" s="357" t="s">
        <v>830</v>
      </c>
      <c r="O42" s="357"/>
      <c r="P42" s="17"/>
      <c r="Q42" s="17"/>
    </row>
    <row r="43" customFormat="false" ht="13.5" hidden="false" customHeight="false" outlineLevel="0" collapsed="false">
      <c r="A43" s="271" t="s">
        <v>831</v>
      </c>
      <c r="B43" s="271"/>
      <c r="C43" s="271" t="s">
        <v>832</v>
      </c>
      <c r="D43" s="271"/>
      <c r="E43" s="271"/>
      <c r="F43" s="271"/>
      <c r="G43" s="271"/>
      <c r="H43" s="271"/>
      <c r="I43" s="358" t="n">
        <v>0.25</v>
      </c>
      <c r="J43" s="358"/>
      <c r="K43" s="359"/>
      <c r="L43" s="359"/>
      <c r="M43" s="359"/>
      <c r="N43" s="360"/>
      <c r="O43" s="360"/>
      <c r="P43" s="17"/>
      <c r="Q43" s="17"/>
    </row>
    <row r="44" customFormat="false" ht="13.5" hidden="false" customHeight="true" outlineLevel="0" collapsed="false">
      <c r="A44" s="271" t="s">
        <v>833</v>
      </c>
      <c r="B44" s="271"/>
      <c r="C44" s="361" t="s">
        <v>834</v>
      </c>
      <c r="D44" s="361"/>
      <c r="E44" s="361"/>
      <c r="F44" s="361"/>
      <c r="G44" s="361"/>
      <c r="H44" s="361"/>
      <c r="I44" s="358" t="n">
        <v>0.05</v>
      </c>
      <c r="J44" s="358"/>
      <c r="K44" s="359"/>
      <c r="L44" s="359"/>
      <c r="M44" s="359"/>
      <c r="N44" s="360"/>
      <c r="O44" s="360"/>
      <c r="P44" s="17"/>
      <c r="Q44" s="17"/>
    </row>
    <row r="45" customFormat="false" ht="13.5" hidden="false" customHeight="false" outlineLevel="0" collapsed="false">
      <c r="A45" s="271" t="s">
        <v>835</v>
      </c>
      <c r="B45" s="271"/>
      <c r="C45" s="271" t="s">
        <v>836</v>
      </c>
      <c r="D45" s="271"/>
      <c r="E45" s="271"/>
      <c r="F45" s="271"/>
      <c r="G45" s="271"/>
      <c r="H45" s="271"/>
      <c r="I45" s="358" t="n">
        <v>0.1</v>
      </c>
      <c r="J45" s="358"/>
      <c r="K45" s="359"/>
      <c r="L45" s="359"/>
      <c r="M45" s="359"/>
      <c r="N45" s="360"/>
      <c r="O45" s="360"/>
      <c r="P45" s="17"/>
      <c r="Q45" s="17"/>
    </row>
    <row r="46" customFormat="false" ht="13.5" hidden="false" customHeight="false" outlineLevel="0" collapsed="false">
      <c r="A46" s="271" t="s">
        <v>837</v>
      </c>
      <c r="B46" s="271"/>
      <c r="C46" s="271" t="s">
        <v>838</v>
      </c>
      <c r="D46" s="271"/>
      <c r="E46" s="271"/>
      <c r="F46" s="271"/>
      <c r="G46" s="271"/>
      <c r="H46" s="271"/>
      <c r="I46" s="358" t="n">
        <v>0.1</v>
      </c>
      <c r="J46" s="358"/>
      <c r="K46" s="359"/>
      <c r="L46" s="359"/>
      <c r="M46" s="359"/>
      <c r="N46" s="360"/>
      <c r="O46" s="360"/>
      <c r="P46" s="17"/>
      <c r="Q46" s="17"/>
    </row>
    <row r="47" customFormat="false" ht="13.5" hidden="false" customHeight="false" outlineLevel="0" collapsed="false">
      <c r="A47" s="271" t="s">
        <v>839</v>
      </c>
      <c r="B47" s="271"/>
      <c r="C47" s="271" t="s">
        <v>840</v>
      </c>
      <c r="D47" s="271"/>
      <c r="E47" s="271"/>
      <c r="F47" s="271"/>
      <c r="G47" s="271"/>
      <c r="H47" s="271"/>
      <c r="I47" s="358" t="n">
        <v>0.1</v>
      </c>
      <c r="J47" s="358"/>
      <c r="K47" s="359"/>
      <c r="L47" s="359"/>
      <c r="M47" s="359"/>
      <c r="N47" s="360"/>
      <c r="O47" s="360"/>
      <c r="P47" s="17"/>
      <c r="Q47" s="17"/>
    </row>
    <row r="48" customFormat="false" ht="13.5" hidden="false" customHeight="false" outlineLevel="0" collapsed="false">
      <c r="A48" s="271" t="s">
        <v>841</v>
      </c>
      <c r="B48" s="271"/>
      <c r="C48" s="271" t="s">
        <v>842</v>
      </c>
      <c r="D48" s="271"/>
      <c r="E48" s="271"/>
      <c r="F48" s="271"/>
      <c r="G48" s="271"/>
      <c r="H48" s="271"/>
      <c r="I48" s="358" t="n">
        <v>0.1</v>
      </c>
      <c r="J48" s="358"/>
      <c r="K48" s="359"/>
      <c r="L48" s="359"/>
      <c r="M48" s="359"/>
      <c r="N48" s="360"/>
      <c r="O48" s="360"/>
      <c r="P48" s="17"/>
      <c r="Q48" s="17"/>
    </row>
    <row r="49" customFormat="false" ht="13.5" hidden="false" customHeight="false" outlineLevel="0" collapsed="false">
      <c r="A49" s="271" t="s">
        <v>843</v>
      </c>
      <c r="B49" s="271"/>
      <c r="C49" s="271" t="s">
        <v>844</v>
      </c>
      <c r="D49" s="271"/>
      <c r="E49" s="271"/>
      <c r="F49" s="271"/>
      <c r="G49" s="271"/>
      <c r="H49" s="271"/>
      <c r="I49" s="138"/>
      <c r="J49" s="138"/>
      <c r="K49" s="359"/>
      <c r="L49" s="359"/>
      <c r="M49" s="359"/>
      <c r="N49" s="360"/>
      <c r="O49" s="360"/>
      <c r="P49" s="17"/>
      <c r="Q49" s="17"/>
    </row>
    <row r="50" customFormat="false" ht="16.5" hidden="false" customHeight="true" outlineLevel="0" collapsed="false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</row>
    <row r="51" customFormat="false" ht="28.5" hidden="false" customHeight="true" outlineLevel="0" collapsed="false">
      <c r="A51" s="361" t="s">
        <v>845</v>
      </c>
      <c r="B51" s="361"/>
      <c r="C51" s="361"/>
      <c r="D51" s="361"/>
      <c r="E51" s="361"/>
      <c r="F51" s="361"/>
      <c r="G51" s="271" t="s">
        <v>846</v>
      </c>
      <c r="H51" s="271"/>
      <c r="I51" s="271" t="s">
        <v>847</v>
      </c>
      <c r="J51" s="271"/>
      <c r="K51" s="271"/>
      <c r="L51" s="271"/>
      <c r="M51" s="271"/>
      <c r="N51" s="271"/>
      <c r="O51" s="271"/>
    </row>
    <row r="52" customFormat="false" ht="13.5" hidden="false" customHeight="false" outlineLevel="0" collapsed="false">
      <c r="A52" s="362"/>
      <c r="B52" s="362"/>
      <c r="C52" s="362"/>
      <c r="D52" s="362"/>
      <c r="E52" s="362"/>
      <c r="F52" s="362"/>
      <c r="G52" s="138" t="n">
        <v>0</v>
      </c>
      <c r="H52" s="138"/>
      <c r="I52" s="363" t="n">
        <f aca="false">A52*G52</f>
        <v>0</v>
      </c>
      <c r="J52" s="363"/>
      <c r="K52" s="363"/>
      <c r="L52" s="363"/>
      <c r="M52" s="363"/>
      <c r="N52" s="363"/>
      <c r="O52" s="363"/>
    </row>
    <row r="53" customFormat="false" ht="13.5" hidden="false" customHeight="false" outlineLevel="0" collapsed="false">
      <c r="A53" s="362"/>
      <c r="B53" s="362"/>
      <c r="C53" s="362"/>
      <c r="D53" s="362"/>
      <c r="E53" s="362"/>
      <c r="F53" s="362"/>
      <c r="G53" s="138" t="n">
        <v>10</v>
      </c>
      <c r="H53" s="138"/>
      <c r="I53" s="363" t="n">
        <f aca="false">A53*G53</f>
        <v>0</v>
      </c>
      <c r="J53" s="363"/>
      <c r="K53" s="363"/>
      <c r="L53" s="363"/>
      <c r="M53" s="363"/>
      <c r="N53" s="363"/>
      <c r="O53" s="363"/>
    </row>
    <row r="54" customFormat="false" ht="13.5" hidden="false" customHeight="false" outlineLevel="0" collapsed="false">
      <c r="A54" s="362"/>
      <c r="B54" s="362"/>
      <c r="C54" s="362"/>
      <c r="D54" s="362"/>
      <c r="E54" s="362"/>
      <c r="F54" s="362"/>
      <c r="G54" s="138" t="n">
        <v>20</v>
      </c>
      <c r="H54" s="138"/>
      <c r="I54" s="363" t="n">
        <f aca="false">A54*G54</f>
        <v>0</v>
      </c>
      <c r="J54" s="363"/>
      <c r="K54" s="363"/>
      <c r="L54" s="363"/>
      <c r="M54" s="363"/>
      <c r="N54" s="363"/>
      <c r="O54" s="363"/>
    </row>
    <row r="55" customFormat="false" ht="13.5" hidden="false" customHeight="false" outlineLevel="0" collapsed="false">
      <c r="A55" s="362"/>
      <c r="B55" s="362"/>
      <c r="C55" s="362"/>
      <c r="D55" s="362"/>
      <c r="E55" s="362"/>
      <c r="F55" s="362"/>
      <c r="G55" s="138" t="n">
        <v>30</v>
      </c>
      <c r="H55" s="138"/>
      <c r="I55" s="363" t="n">
        <f aca="false">A55*G55</f>
        <v>0</v>
      </c>
      <c r="J55" s="363"/>
      <c r="K55" s="363"/>
      <c r="L55" s="363"/>
      <c r="M55" s="363"/>
      <c r="N55" s="363"/>
      <c r="O55" s="363"/>
    </row>
    <row r="56" customFormat="false" ht="13.5" hidden="false" customHeight="false" outlineLevel="0" collapsed="false">
      <c r="A56" s="362"/>
      <c r="B56" s="362"/>
      <c r="C56" s="362"/>
      <c r="D56" s="362"/>
      <c r="E56" s="362"/>
      <c r="F56" s="362"/>
      <c r="G56" s="138" t="n">
        <v>40</v>
      </c>
      <c r="H56" s="138"/>
      <c r="I56" s="363" t="n">
        <f aca="false">A56*G56</f>
        <v>0</v>
      </c>
      <c r="J56" s="363"/>
      <c r="K56" s="363"/>
      <c r="L56" s="363"/>
      <c r="M56" s="363"/>
      <c r="N56" s="363"/>
      <c r="O56" s="363"/>
    </row>
    <row r="57" customFormat="false" ht="13.5" hidden="false" customHeight="false" outlineLevel="0" collapsed="false">
      <c r="A57" s="362"/>
      <c r="B57" s="362"/>
      <c r="C57" s="362"/>
      <c r="D57" s="362"/>
      <c r="E57" s="362"/>
      <c r="F57" s="362"/>
      <c r="G57" s="138" t="n">
        <v>50</v>
      </c>
      <c r="H57" s="138"/>
      <c r="I57" s="363" t="n">
        <f aca="false">A57*G57</f>
        <v>0</v>
      </c>
      <c r="J57" s="363"/>
      <c r="K57" s="363"/>
      <c r="L57" s="363"/>
      <c r="M57" s="363"/>
      <c r="N57" s="363"/>
      <c r="O57" s="363"/>
    </row>
    <row r="58" customFormat="false" ht="13.5" hidden="false" customHeight="false" outlineLevel="0" collapsed="false">
      <c r="A58" s="362"/>
      <c r="B58" s="362"/>
      <c r="C58" s="362"/>
      <c r="D58" s="362"/>
      <c r="E58" s="362"/>
      <c r="F58" s="362"/>
      <c r="G58" s="138" t="n">
        <v>60</v>
      </c>
      <c r="H58" s="138"/>
      <c r="I58" s="363" t="n">
        <f aca="false">A58*G58</f>
        <v>0</v>
      </c>
      <c r="J58" s="363"/>
      <c r="K58" s="363"/>
      <c r="L58" s="363"/>
      <c r="M58" s="363"/>
      <c r="N58" s="363"/>
      <c r="O58" s="363"/>
    </row>
    <row r="59" customFormat="false" ht="13.5" hidden="false" customHeight="false" outlineLevel="0" collapsed="false">
      <c r="A59" s="271" t="s">
        <v>848</v>
      </c>
      <c r="B59" s="271"/>
      <c r="C59" s="271" t="s">
        <v>849</v>
      </c>
      <c r="D59" s="271"/>
      <c r="E59" s="271"/>
      <c r="F59" s="271"/>
      <c r="G59" s="271"/>
      <c r="H59" s="271"/>
      <c r="I59" s="363" t="n">
        <f aca="false">I52+I53+I54+I55+I56+I57+I58</f>
        <v>0</v>
      </c>
      <c r="J59" s="363"/>
      <c r="K59" s="363"/>
      <c r="L59" s="363"/>
      <c r="M59" s="363"/>
      <c r="N59" s="363"/>
      <c r="O59" s="363"/>
    </row>
  </sheetData>
  <mergeCells count="123">
    <mergeCell ref="M2:O2"/>
    <mergeCell ref="A4:M4"/>
    <mergeCell ref="B6:K6"/>
    <mergeCell ref="C8:F8"/>
    <mergeCell ref="G12:J12"/>
    <mergeCell ref="N12:O12"/>
    <mergeCell ref="E14:O14"/>
    <mergeCell ref="B15:O15"/>
    <mergeCell ref="B16:O16"/>
    <mergeCell ref="A18:O18"/>
    <mergeCell ref="A19:B19"/>
    <mergeCell ref="C19:N19"/>
    <mergeCell ref="A20:B20"/>
    <mergeCell ref="C20:N20"/>
    <mergeCell ref="A21:B21"/>
    <mergeCell ref="C21:N21"/>
    <mergeCell ref="A22:B22"/>
    <mergeCell ref="C22:N22"/>
    <mergeCell ref="A23:B23"/>
    <mergeCell ref="C23:N23"/>
    <mergeCell ref="A24:B24"/>
    <mergeCell ref="C24:N24"/>
    <mergeCell ref="A25:B25"/>
    <mergeCell ref="C25:N25"/>
    <mergeCell ref="A26:B26"/>
    <mergeCell ref="C26:N26"/>
    <mergeCell ref="A27:B27"/>
    <mergeCell ref="C27:N27"/>
    <mergeCell ref="A28:B28"/>
    <mergeCell ref="C28:N28"/>
    <mergeCell ref="A29:B29"/>
    <mergeCell ref="C29:N29"/>
    <mergeCell ref="A30:B30"/>
    <mergeCell ref="C30:N30"/>
    <mergeCell ref="A31:B31"/>
    <mergeCell ref="C31:N31"/>
    <mergeCell ref="A32:B32"/>
    <mergeCell ref="C32:N32"/>
    <mergeCell ref="A33:B33"/>
    <mergeCell ref="C33:N33"/>
    <mergeCell ref="A34:B34"/>
    <mergeCell ref="C34:N34"/>
    <mergeCell ref="A35:B35"/>
    <mergeCell ref="C35:N35"/>
    <mergeCell ref="A36:B36"/>
    <mergeCell ref="C36:N36"/>
    <mergeCell ref="A37:B37"/>
    <mergeCell ref="C37:N37"/>
    <mergeCell ref="A38:B38"/>
    <mergeCell ref="C38:N38"/>
    <mergeCell ref="A39:B39"/>
    <mergeCell ref="C39:N39"/>
    <mergeCell ref="A40:B40"/>
    <mergeCell ref="C40:N40"/>
    <mergeCell ref="A41:O41"/>
    <mergeCell ref="A42:B42"/>
    <mergeCell ref="C42:H42"/>
    <mergeCell ref="I42:J42"/>
    <mergeCell ref="K42:M42"/>
    <mergeCell ref="N42:O42"/>
    <mergeCell ref="A43:B43"/>
    <mergeCell ref="C43:H43"/>
    <mergeCell ref="I43:J43"/>
    <mergeCell ref="K43:M43"/>
    <mergeCell ref="N43:O43"/>
    <mergeCell ref="A44:B44"/>
    <mergeCell ref="C44:H44"/>
    <mergeCell ref="I44:J44"/>
    <mergeCell ref="K44:M44"/>
    <mergeCell ref="N44:O44"/>
    <mergeCell ref="A45:B45"/>
    <mergeCell ref="C45:H45"/>
    <mergeCell ref="I45:J45"/>
    <mergeCell ref="K45:M45"/>
    <mergeCell ref="N45:O45"/>
    <mergeCell ref="A46:B46"/>
    <mergeCell ref="C46:H46"/>
    <mergeCell ref="I46:J46"/>
    <mergeCell ref="K46:M46"/>
    <mergeCell ref="N46:O46"/>
    <mergeCell ref="A47:B47"/>
    <mergeCell ref="C47:H47"/>
    <mergeCell ref="I47:J47"/>
    <mergeCell ref="K47:M47"/>
    <mergeCell ref="N47:O47"/>
    <mergeCell ref="A48:B48"/>
    <mergeCell ref="C48:H48"/>
    <mergeCell ref="I48:J48"/>
    <mergeCell ref="K48:M48"/>
    <mergeCell ref="N48:O48"/>
    <mergeCell ref="A49:B49"/>
    <mergeCell ref="C49:H49"/>
    <mergeCell ref="I49:J49"/>
    <mergeCell ref="K49:M49"/>
    <mergeCell ref="N49:O49"/>
    <mergeCell ref="A50:O50"/>
    <mergeCell ref="A51:F51"/>
    <mergeCell ref="G51:H51"/>
    <mergeCell ref="I51:O51"/>
    <mergeCell ref="A52:F52"/>
    <mergeCell ref="G52:H52"/>
    <mergeCell ref="I52:O52"/>
    <mergeCell ref="A53:F53"/>
    <mergeCell ref="G53:H53"/>
    <mergeCell ref="I53:O53"/>
    <mergeCell ref="A54:F54"/>
    <mergeCell ref="G54:H54"/>
    <mergeCell ref="I54:O54"/>
    <mergeCell ref="A55:F55"/>
    <mergeCell ref="G55:H55"/>
    <mergeCell ref="I55:O55"/>
    <mergeCell ref="A56:F56"/>
    <mergeCell ref="G56:H56"/>
    <mergeCell ref="I56:O56"/>
    <mergeCell ref="A57:F57"/>
    <mergeCell ref="G57:H57"/>
    <mergeCell ref="I57:O57"/>
    <mergeCell ref="A58:F58"/>
    <mergeCell ref="G58:H58"/>
    <mergeCell ref="I58:O58"/>
    <mergeCell ref="A59:B59"/>
    <mergeCell ref="C59:H59"/>
    <mergeCell ref="I59:O5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32"/>
  <sheetViews>
    <sheetView showFormulas="false" showGridLines="true" showRowColHeaders="true" showZeros="true" rightToLeft="false" tabSelected="false" showOutlineSymbols="true" defaultGridColor="true" view="normal" topLeftCell="A15" colorId="64" zoomScale="100" zoomScaleNormal="100" zoomScalePageLayoutView="100" workbookViewId="0">
      <selection pane="topLeft" activeCell="M28" activeCellId="0" sqref="M28"/>
    </sheetView>
  </sheetViews>
  <sheetFormatPr defaultColWidth="8.66796875" defaultRowHeight="12.75" zeroHeight="false" outlineLevelRow="0" outlineLevelCol="0"/>
  <cols>
    <col collapsed="false" customWidth="true" hidden="false" outlineLevel="0" max="1" min="1" style="318" width="11.33"/>
    <col collapsed="false" customWidth="false" hidden="false" outlineLevel="0" max="6" min="2" style="318" width="8.67"/>
    <col collapsed="false" customWidth="true" hidden="false" outlineLevel="0" max="7" min="7" style="318" width="13"/>
    <col collapsed="false" customWidth="true" hidden="false" outlineLevel="0" max="8" min="8" style="318" width="14.44"/>
    <col collapsed="false" customWidth="true" hidden="false" outlineLevel="0" max="9" min="9" style="318" width="12.67"/>
    <col collapsed="false" customWidth="true" hidden="false" outlineLevel="0" max="10" min="10" style="318" width="6.88"/>
    <col collapsed="false" customWidth="true" hidden="false" outlineLevel="0" max="11" min="11" style="318" width="21"/>
    <col collapsed="false" customWidth="false" hidden="false" outlineLevel="0" max="256" min="12" style="318" width="8.67"/>
    <col collapsed="false" customWidth="true" hidden="false" outlineLevel="0" max="257" min="257" style="318" width="11.33"/>
    <col collapsed="false" customWidth="false" hidden="false" outlineLevel="0" max="262" min="258" style="318" width="8.67"/>
    <col collapsed="false" customWidth="true" hidden="false" outlineLevel="0" max="263" min="263" style="318" width="13"/>
    <col collapsed="false" customWidth="true" hidden="false" outlineLevel="0" max="264" min="264" style="318" width="14.44"/>
    <col collapsed="false" customWidth="true" hidden="false" outlineLevel="0" max="265" min="265" style="318" width="12.67"/>
    <col collapsed="false" customWidth="true" hidden="false" outlineLevel="0" max="266" min="266" style="318" width="6.88"/>
    <col collapsed="false" customWidth="true" hidden="false" outlineLevel="0" max="267" min="267" style="318" width="21"/>
    <col collapsed="false" customWidth="false" hidden="false" outlineLevel="0" max="512" min="268" style="318" width="8.67"/>
    <col collapsed="false" customWidth="true" hidden="false" outlineLevel="0" max="513" min="513" style="318" width="11.33"/>
    <col collapsed="false" customWidth="false" hidden="false" outlineLevel="0" max="518" min="514" style="318" width="8.67"/>
    <col collapsed="false" customWidth="true" hidden="false" outlineLevel="0" max="519" min="519" style="318" width="13"/>
    <col collapsed="false" customWidth="true" hidden="false" outlineLevel="0" max="520" min="520" style="318" width="14.44"/>
    <col collapsed="false" customWidth="true" hidden="false" outlineLevel="0" max="521" min="521" style="318" width="12.67"/>
    <col collapsed="false" customWidth="true" hidden="false" outlineLevel="0" max="522" min="522" style="318" width="6.88"/>
    <col collapsed="false" customWidth="true" hidden="false" outlineLevel="0" max="523" min="523" style="318" width="21"/>
    <col collapsed="false" customWidth="false" hidden="false" outlineLevel="0" max="768" min="524" style="318" width="8.67"/>
    <col collapsed="false" customWidth="true" hidden="false" outlineLevel="0" max="769" min="769" style="318" width="11.33"/>
    <col collapsed="false" customWidth="false" hidden="false" outlineLevel="0" max="774" min="770" style="318" width="8.67"/>
    <col collapsed="false" customWidth="true" hidden="false" outlineLevel="0" max="775" min="775" style="318" width="13"/>
    <col collapsed="false" customWidth="true" hidden="false" outlineLevel="0" max="776" min="776" style="318" width="14.44"/>
    <col collapsed="false" customWidth="true" hidden="false" outlineLevel="0" max="777" min="777" style="318" width="12.67"/>
    <col collapsed="false" customWidth="true" hidden="false" outlineLevel="0" max="778" min="778" style="318" width="6.88"/>
    <col collapsed="false" customWidth="true" hidden="false" outlineLevel="0" max="779" min="779" style="318" width="21"/>
    <col collapsed="false" customWidth="false" hidden="false" outlineLevel="0" max="1024" min="780" style="318" width="8.67"/>
    <col collapsed="false" customWidth="true" hidden="false" outlineLevel="0" max="1025" min="1025" style="318" width="11.33"/>
    <col collapsed="false" customWidth="false" hidden="false" outlineLevel="0" max="1030" min="1026" style="318" width="8.67"/>
    <col collapsed="false" customWidth="true" hidden="false" outlineLevel="0" max="1031" min="1031" style="318" width="13"/>
    <col collapsed="false" customWidth="true" hidden="false" outlineLevel="0" max="1032" min="1032" style="318" width="14.44"/>
    <col collapsed="false" customWidth="true" hidden="false" outlineLevel="0" max="1033" min="1033" style="318" width="12.67"/>
    <col collapsed="false" customWidth="true" hidden="false" outlineLevel="0" max="1034" min="1034" style="318" width="6.88"/>
    <col collapsed="false" customWidth="true" hidden="false" outlineLevel="0" max="1035" min="1035" style="318" width="21"/>
    <col collapsed="false" customWidth="false" hidden="false" outlineLevel="0" max="1280" min="1036" style="318" width="8.67"/>
    <col collapsed="false" customWidth="true" hidden="false" outlineLevel="0" max="1281" min="1281" style="318" width="11.33"/>
    <col collapsed="false" customWidth="false" hidden="false" outlineLevel="0" max="1286" min="1282" style="318" width="8.67"/>
    <col collapsed="false" customWidth="true" hidden="false" outlineLevel="0" max="1287" min="1287" style="318" width="13"/>
    <col collapsed="false" customWidth="true" hidden="false" outlineLevel="0" max="1288" min="1288" style="318" width="14.44"/>
    <col collapsed="false" customWidth="true" hidden="false" outlineLevel="0" max="1289" min="1289" style="318" width="12.67"/>
    <col collapsed="false" customWidth="true" hidden="false" outlineLevel="0" max="1290" min="1290" style="318" width="6.88"/>
    <col collapsed="false" customWidth="true" hidden="false" outlineLevel="0" max="1291" min="1291" style="318" width="21"/>
    <col collapsed="false" customWidth="false" hidden="false" outlineLevel="0" max="1536" min="1292" style="318" width="8.67"/>
    <col collapsed="false" customWidth="true" hidden="false" outlineLevel="0" max="1537" min="1537" style="318" width="11.33"/>
    <col collapsed="false" customWidth="false" hidden="false" outlineLevel="0" max="1542" min="1538" style="318" width="8.67"/>
    <col collapsed="false" customWidth="true" hidden="false" outlineLevel="0" max="1543" min="1543" style="318" width="13"/>
    <col collapsed="false" customWidth="true" hidden="false" outlineLevel="0" max="1544" min="1544" style="318" width="14.44"/>
    <col collapsed="false" customWidth="true" hidden="false" outlineLevel="0" max="1545" min="1545" style="318" width="12.67"/>
    <col collapsed="false" customWidth="true" hidden="false" outlineLevel="0" max="1546" min="1546" style="318" width="6.88"/>
    <col collapsed="false" customWidth="true" hidden="false" outlineLevel="0" max="1547" min="1547" style="318" width="21"/>
    <col collapsed="false" customWidth="false" hidden="false" outlineLevel="0" max="1792" min="1548" style="318" width="8.67"/>
    <col collapsed="false" customWidth="true" hidden="false" outlineLevel="0" max="1793" min="1793" style="318" width="11.33"/>
    <col collapsed="false" customWidth="false" hidden="false" outlineLevel="0" max="1798" min="1794" style="318" width="8.67"/>
    <col collapsed="false" customWidth="true" hidden="false" outlineLevel="0" max="1799" min="1799" style="318" width="13"/>
    <col collapsed="false" customWidth="true" hidden="false" outlineLevel="0" max="1800" min="1800" style="318" width="14.44"/>
    <col collapsed="false" customWidth="true" hidden="false" outlineLevel="0" max="1801" min="1801" style="318" width="12.67"/>
    <col collapsed="false" customWidth="true" hidden="false" outlineLevel="0" max="1802" min="1802" style="318" width="6.88"/>
    <col collapsed="false" customWidth="true" hidden="false" outlineLevel="0" max="1803" min="1803" style="318" width="21"/>
    <col collapsed="false" customWidth="false" hidden="false" outlineLevel="0" max="2048" min="1804" style="318" width="8.67"/>
    <col collapsed="false" customWidth="true" hidden="false" outlineLevel="0" max="2049" min="2049" style="318" width="11.33"/>
    <col collapsed="false" customWidth="false" hidden="false" outlineLevel="0" max="2054" min="2050" style="318" width="8.67"/>
    <col collapsed="false" customWidth="true" hidden="false" outlineLevel="0" max="2055" min="2055" style="318" width="13"/>
    <col collapsed="false" customWidth="true" hidden="false" outlineLevel="0" max="2056" min="2056" style="318" width="14.44"/>
    <col collapsed="false" customWidth="true" hidden="false" outlineLevel="0" max="2057" min="2057" style="318" width="12.67"/>
    <col collapsed="false" customWidth="true" hidden="false" outlineLevel="0" max="2058" min="2058" style="318" width="6.88"/>
    <col collapsed="false" customWidth="true" hidden="false" outlineLevel="0" max="2059" min="2059" style="318" width="21"/>
    <col collapsed="false" customWidth="false" hidden="false" outlineLevel="0" max="2304" min="2060" style="318" width="8.67"/>
    <col collapsed="false" customWidth="true" hidden="false" outlineLevel="0" max="2305" min="2305" style="318" width="11.33"/>
    <col collapsed="false" customWidth="false" hidden="false" outlineLevel="0" max="2310" min="2306" style="318" width="8.67"/>
    <col collapsed="false" customWidth="true" hidden="false" outlineLevel="0" max="2311" min="2311" style="318" width="13"/>
    <col collapsed="false" customWidth="true" hidden="false" outlineLevel="0" max="2312" min="2312" style="318" width="14.44"/>
    <col collapsed="false" customWidth="true" hidden="false" outlineLevel="0" max="2313" min="2313" style="318" width="12.67"/>
    <col collapsed="false" customWidth="true" hidden="false" outlineLevel="0" max="2314" min="2314" style="318" width="6.88"/>
    <col collapsed="false" customWidth="true" hidden="false" outlineLevel="0" max="2315" min="2315" style="318" width="21"/>
    <col collapsed="false" customWidth="false" hidden="false" outlineLevel="0" max="2560" min="2316" style="318" width="8.67"/>
    <col collapsed="false" customWidth="true" hidden="false" outlineLevel="0" max="2561" min="2561" style="318" width="11.33"/>
    <col collapsed="false" customWidth="false" hidden="false" outlineLevel="0" max="2566" min="2562" style="318" width="8.67"/>
    <col collapsed="false" customWidth="true" hidden="false" outlineLevel="0" max="2567" min="2567" style="318" width="13"/>
    <col collapsed="false" customWidth="true" hidden="false" outlineLevel="0" max="2568" min="2568" style="318" width="14.44"/>
    <col collapsed="false" customWidth="true" hidden="false" outlineLevel="0" max="2569" min="2569" style="318" width="12.67"/>
    <col collapsed="false" customWidth="true" hidden="false" outlineLevel="0" max="2570" min="2570" style="318" width="6.88"/>
    <col collapsed="false" customWidth="true" hidden="false" outlineLevel="0" max="2571" min="2571" style="318" width="21"/>
    <col collapsed="false" customWidth="false" hidden="false" outlineLevel="0" max="2816" min="2572" style="318" width="8.67"/>
    <col collapsed="false" customWidth="true" hidden="false" outlineLevel="0" max="2817" min="2817" style="318" width="11.33"/>
    <col collapsed="false" customWidth="false" hidden="false" outlineLevel="0" max="2822" min="2818" style="318" width="8.67"/>
    <col collapsed="false" customWidth="true" hidden="false" outlineLevel="0" max="2823" min="2823" style="318" width="13"/>
    <col collapsed="false" customWidth="true" hidden="false" outlineLevel="0" max="2824" min="2824" style="318" width="14.44"/>
    <col collapsed="false" customWidth="true" hidden="false" outlineLevel="0" max="2825" min="2825" style="318" width="12.67"/>
    <col collapsed="false" customWidth="true" hidden="false" outlineLevel="0" max="2826" min="2826" style="318" width="6.88"/>
    <col collapsed="false" customWidth="true" hidden="false" outlineLevel="0" max="2827" min="2827" style="318" width="21"/>
    <col collapsed="false" customWidth="false" hidden="false" outlineLevel="0" max="3072" min="2828" style="318" width="8.67"/>
    <col collapsed="false" customWidth="true" hidden="false" outlineLevel="0" max="3073" min="3073" style="318" width="11.33"/>
    <col collapsed="false" customWidth="false" hidden="false" outlineLevel="0" max="3078" min="3074" style="318" width="8.67"/>
    <col collapsed="false" customWidth="true" hidden="false" outlineLevel="0" max="3079" min="3079" style="318" width="13"/>
    <col collapsed="false" customWidth="true" hidden="false" outlineLevel="0" max="3080" min="3080" style="318" width="14.44"/>
    <col collapsed="false" customWidth="true" hidden="false" outlineLevel="0" max="3081" min="3081" style="318" width="12.67"/>
    <col collapsed="false" customWidth="true" hidden="false" outlineLevel="0" max="3082" min="3082" style="318" width="6.88"/>
    <col collapsed="false" customWidth="true" hidden="false" outlineLevel="0" max="3083" min="3083" style="318" width="21"/>
    <col collapsed="false" customWidth="false" hidden="false" outlineLevel="0" max="3328" min="3084" style="318" width="8.67"/>
    <col collapsed="false" customWidth="true" hidden="false" outlineLevel="0" max="3329" min="3329" style="318" width="11.33"/>
    <col collapsed="false" customWidth="false" hidden="false" outlineLevel="0" max="3334" min="3330" style="318" width="8.67"/>
    <col collapsed="false" customWidth="true" hidden="false" outlineLevel="0" max="3335" min="3335" style="318" width="13"/>
    <col collapsed="false" customWidth="true" hidden="false" outlineLevel="0" max="3336" min="3336" style="318" width="14.44"/>
    <col collapsed="false" customWidth="true" hidden="false" outlineLevel="0" max="3337" min="3337" style="318" width="12.67"/>
    <col collapsed="false" customWidth="true" hidden="false" outlineLevel="0" max="3338" min="3338" style="318" width="6.88"/>
    <col collapsed="false" customWidth="true" hidden="false" outlineLevel="0" max="3339" min="3339" style="318" width="21"/>
    <col collapsed="false" customWidth="false" hidden="false" outlineLevel="0" max="3584" min="3340" style="318" width="8.67"/>
    <col collapsed="false" customWidth="true" hidden="false" outlineLevel="0" max="3585" min="3585" style="318" width="11.33"/>
    <col collapsed="false" customWidth="false" hidden="false" outlineLevel="0" max="3590" min="3586" style="318" width="8.67"/>
    <col collapsed="false" customWidth="true" hidden="false" outlineLevel="0" max="3591" min="3591" style="318" width="13"/>
    <col collapsed="false" customWidth="true" hidden="false" outlineLevel="0" max="3592" min="3592" style="318" width="14.44"/>
    <col collapsed="false" customWidth="true" hidden="false" outlineLevel="0" max="3593" min="3593" style="318" width="12.67"/>
    <col collapsed="false" customWidth="true" hidden="false" outlineLevel="0" max="3594" min="3594" style="318" width="6.88"/>
    <col collapsed="false" customWidth="true" hidden="false" outlineLevel="0" max="3595" min="3595" style="318" width="21"/>
    <col collapsed="false" customWidth="false" hidden="false" outlineLevel="0" max="3840" min="3596" style="318" width="8.67"/>
    <col collapsed="false" customWidth="true" hidden="false" outlineLevel="0" max="3841" min="3841" style="318" width="11.33"/>
    <col collapsed="false" customWidth="false" hidden="false" outlineLevel="0" max="3846" min="3842" style="318" width="8.67"/>
    <col collapsed="false" customWidth="true" hidden="false" outlineLevel="0" max="3847" min="3847" style="318" width="13"/>
    <col collapsed="false" customWidth="true" hidden="false" outlineLevel="0" max="3848" min="3848" style="318" width="14.44"/>
    <col collapsed="false" customWidth="true" hidden="false" outlineLevel="0" max="3849" min="3849" style="318" width="12.67"/>
    <col collapsed="false" customWidth="true" hidden="false" outlineLevel="0" max="3850" min="3850" style="318" width="6.88"/>
    <col collapsed="false" customWidth="true" hidden="false" outlineLevel="0" max="3851" min="3851" style="318" width="21"/>
    <col collapsed="false" customWidth="false" hidden="false" outlineLevel="0" max="4096" min="3852" style="318" width="8.67"/>
    <col collapsed="false" customWidth="true" hidden="false" outlineLevel="0" max="4097" min="4097" style="318" width="11.33"/>
    <col collapsed="false" customWidth="false" hidden="false" outlineLevel="0" max="4102" min="4098" style="318" width="8.67"/>
    <col collapsed="false" customWidth="true" hidden="false" outlineLevel="0" max="4103" min="4103" style="318" width="13"/>
    <col collapsed="false" customWidth="true" hidden="false" outlineLevel="0" max="4104" min="4104" style="318" width="14.44"/>
    <col collapsed="false" customWidth="true" hidden="false" outlineLevel="0" max="4105" min="4105" style="318" width="12.67"/>
    <col collapsed="false" customWidth="true" hidden="false" outlineLevel="0" max="4106" min="4106" style="318" width="6.88"/>
    <col collapsed="false" customWidth="true" hidden="false" outlineLevel="0" max="4107" min="4107" style="318" width="21"/>
    <col collapsed="false" customWidth="false" hidden="false" outlineLevel="0" max="4352" min="4108" style="318" width="8.67"/>
    <col collapsed="false" customWidth="true" hidden="false" outlineLevel="0" max="4353" min="4353" style="318" width="11.33"/>
    <col collapsed="false" customWidth="false" hidden="false" outlineLevel="0" max="4358" min="4354" style="318" width="8.67"/>
    <col collapsed="false" customWidth="true" hidden="false" outlineLevel="0" max="4359" min="4359" style="318" width="13"/>
    <col collapsed="false" customWidth="true" hidden="false" outlineLevel="0" max="4360" min="4360" style="318" width="14.44"/>
    <col collapsed="false" customWidth="true" hidden="false" outlineLevel="0" max="4361" min="4361" style="318" width="12.67"/>
    <col collapsed="false" customWidth="true" hidden="false" outlineLevel="0" max="4362" min="4362" style="318" width="6.88"/>
    <col collapsed="false" customWidth="true" hidden="false" outlineLevel="0" max="4363" min="4363" style="318" width="21"/>
    <col collapsed="false" customWidth="false" hidden="false" outlineLevel="0" max="4608" min="4364" style="318" width="8.67"/>
    <col collapsed="false" customWidth="true" hidden="false" outlineLevel="0" max="4609" min="4609" style="318" width="11.33"/>
    <col collapsed="false" customWidth="false" hidden="false" outlineLevel="0" max="4614" min="4610" style="318" width="8.67"/>
    <col collapsed="false" customWidth="true" hidden="false" outlineLevel="0" max="4615" min="4615" style="318" width="13"/>
    <col collapsed="false" customWidth="true" hidden="false" outlineLevel="0" max="4616" min="4616" style="318" width="14.44"/>
    <col collapsed="false" customWidth="true" hidden="false" outlineLevel="0" max="4617" min="4617" style="318" width="12.67"/>
    <col collapsed="false" customWidth="true" hidden="false" outlineLevel="0" max="4618" min="4618" style="318" width="6.88"/>
    <col collapsed="false" customWidth="true" hidden="false" outlineLevel="0" max="4619" min="4619" style="318" width="21"/>
    <col collapsed="false" customWidth="false" hidden="false" outlineLevel="0" max="4864" min="4620" style="318" width="8.67"/>
    <col collapsed="false" customWidth="true" hidden="false" outlineLevel="0" max="4865" min="4865" style="318" width="11.33"/>
    <col collapsed="false" customWidth="false" hidden="false" outlineLevel="0" max="4870" min="4866" style="318" width="8.67"/>
    <col collapsed="false" customWidth="true" hidden="false" outlineLevel="0" max="4871" min="4871" style="318" width="13"/>
    <col collapsed="false" customWidth="true" hidden="false" outlineLevel="0" max="4872" min="4872" style="318" width="14.44"/>
    <col collapsed="false" customWidth="true" hidden="false" outlineLevel="0" max="4873" min="4873" style="318" width="12.67"/>
    <col collapsed="false" customWidth="true" hidden="false" outlineLevel="0" max="4874" min="4874" style="318" width="6.88"/>
    <col collapsed="false" customWidth="true" hidden="false" outlineLevel="0" max="4875" min="4875" style="318" width="21"/>
    <col collapsed="false" customWidth="false" hidden="false" outlineLevel="0" max="5120" min="4876" style="318" width="8.67"/>
    <col collapsed="false" customWidth="true" hidden="false" outlineLevel="0" max="5121" min="5121" style="318" width="11.33"/>
    <col collapsed="false" customWidth="false" hidden="false" outlineLevel="0" max="5126" min="5122" style="318" width="8.67"/>
    <col collapsed="false" customWidth="true" hidden="false" outlineLevel="0" max="5127" min="5127" style="318" width="13"/>
    <col collapsed="false" customWidth="true" hidden="false" outlineLevel="0" max="5128" min="5128" style="318" width="14.44"/>
    <col collapsed="false" customWidth="true" hidden="false" outlineLevel="0" max="5129" min="5129" style="318" width="12.67"/>
    <col collapsed="false" customWidth="true" hidden="false" outlineLevel="0" max="5130" min="5130" style="318" width="6.88"/>
    <col collapsed="false" customWidth="true" hidden="false" outlineLevel="0" max="5131" min="5131" style="318" width="21"/>
    <col collapsed="false" customWidth="false" hidden="false" outlineLevel="0" max="5376" min="5132" style="318" width="8.67"/>
    <col collapsed="false" customWidth="true" hidden="false" outlineLevel="0" max="5377" min="5377" style="318" width="11.33"/>
    <col collapsed="false" customWidth="false" hidden="false" outlineLevel="0" max="5382" min="5378" style="318" width="8.67"/>
    <col collapsed="false" customWidth="true" hidden="false" outlineLevel="0" max="5383" min="5383" style="318" width="13"/>
    <col collapsed="false" customWidth="true" hidden="false" outlineLevel="0" max="5384" min="5384" style="318" width="14.44"/>
    <col collapsed="false" customWidth="true" hidden="false" outlineLevel="0" max="5385" min="5385" style="318" width="12.67"/>
    <col collapsed="false" customWidth="true" hidden="false" outlineLevel="0" max="5386" min="5386" style="318" width="6.88"/>
    <col collapsed="false" customWidth="true" hidden="false" outlineLevel="0" max="5387" min="5387" style="318" width="21"/>
    <col collapsed="false" customWidth="false" hidden="false" outlineLevel="0" max="5632" min="5388" style="318" width="8.67"/>
    <col collapsed="false" customWidth="true" hidden="false" outlineLevel="0" max="5633" min="5633" style="318" width="11.33"/>
    <col collapsed="false" customWidth="false" hidden="false" outlineLevel="0" max="5638" min="5634" style="318" width="8.67"/>
    <col collapsed="false" customWidth="true" hidden="false" outlineLevel="0" max="5639" min="5639" style="318" width="13"/>
    <col collapsed="false" customWidth="true" hidden="false" outlineLevel="0" max="5640" min="5640" style="318" width="14.44"/>
    <col collapsed="false" customWidth="true" hidden="false" outlineLevel="0" max="5641" min="5641" style="318" width="12.67"/>
    <col collapsed="false" customWidth="true" hidden="false" outlineLevel="0" max="5642" min="5642" style="318" width="6.88"/>
    <col collapsed="false" customWidth="true" hidden="false" outlineLevel="0" max="5643" min="5643" style="318" width="21"/>
    <col collapsed="false" customWidth="false" hidden="false" outlineLevel="0" max="5888" min="5644" style="318" width="8.67"/>
    <col collapsed="false" customWidth="true" hidden="false" outlineLevel="0" max="5889" min="5889" style="318" width="11.33"/>
    <col collapsed="false" customWidth="false" hidden="false" outlineLevel="0" max="5894" min="5890" style="318" width="8.67"/>
    <col collapsed="false" customWidth="true" hidden="false" outlineLevel="0" max="5895" min="5895" style="318" width="13"/>
    <col collapsed="false" customWidth="true" hidden="false" outlineLevel="0" max="5896" min="5896" style="318" width="14.44"/>
    <col collapsed="false" customWidth="true" hidden="false" outlineLevel="0" max="5897" min="5897" style="318" width="12.67"/>
    <col collapsed="false" customWidth="true" hidden="false" outlineLevel="0" max="5898" min="5898" style="318" width="6.88"/>
    <col collapsed="false" customWidth="true" hidden="false" outlineLevel="0" max="5899" min="5899" style="318" width="21"/>
    <col collapsed="false" customWidth="false" hidden="false" outlineLevel="0" max="6144" min="5900" style="318" width="8.67"/>
    <col collapsed="false" customWidth="true" hidden="false" outlineLevel="0" max="6145" min="6145" style="318" width="11.33"/>
    <col collapsed="false" customWidth="false" hidden="false" outlineLevel="0" max="6150" min="6146" style="318" width="8.67"/>
    <col collapsed="false" customWidth="true" hidden="false" outlineLevel="0" max="6151" min="6151" style="318" width="13"/>
    <col collapsed="false" customWidth="true" hidden="false" outlineLevel="0" max="6152" min="6152" style="318" width="14.44"/>
    <col collapsed="false" customWidth="true" hidden="false" outlineLevel="0" max="6153" min="6153" style="318" width="12.67"/>
    <col collapsed="false" customWidth="true" hidden="false" outlineLevel="0" max="6154" min="6154" style="318" width="6.88"/>
    <col collapsed="false" customWidth="true" hidden="false" outlineLevel="0" max="6155" min="6155" style="318" width="21"/>
    <col collapsed="false" customWidth="false" hidden="false" outlineLevel="0" max="6400" min="6156" style="318" width="8.67"/>
    <col collapsed="false" customWidth="true" hidden="false" outlineLevel="0" max="6401" min="6401" style="318" width="11.33"/>
    <col collapsed="false" customWidth="false" hidden="false" outlineLevel="0" max="6406" min="6402" style="318" width="8.67"/>
    <col collapsed="false" customWidth="true" hidden="false" outlineLevel="0" max="6407" min="6407" style="318" width="13"/>
    <col collapsed="false" customWidth="true" hidden="false" outlineLevel="0" max="6408" min="6408" style="318" width="14.44"/>
    <col collapsed="false" customWidth="true" hidden="false" outlineLevel="0" max="6409" min="6409" style="318" width="12.67"/>
    <col collapsed="false" customWidth="true" hidden="false" outlineLevel="0" max="6410" min="6410" style="318" width="6.88"/>
    <col collapsed="false" customWidth="true" hidden="false" outlineLevel="0" max="6411" min="6411" style="318" width="21"/>
    <col collapsed="false" customWidth="false" hidden="false" outlineLevel="0" max="6656" min="6412" style="318" width="8.67"/>
    <col collapsed="false" customWidth="true" hidden="false" outlineLevel="0" max="6657" min="6657" style="318" width="11.33"/>
    <col collapsed="false" customWidth="false" hidden="false" outlineLevel="0" max="6662" min="6658" style="318" width="8.67"/>
    <col collapsed="false" customWidth="true" hidden="false" outlineLevel="0" max="6663" min="6663" style="318" width="13"/>
    <col collapsed="false" customWidth="true" hidden="false" outlineLevel="0" max="6664" min="6664" style="318" width="14.44"/>
    <col collapsed="false" customWidth="true" hidden="false" outlineLevel="0" max="6665" min="6665" style="318" width="12.67"/>
    <col collapsed="false" customWidth="true" hidden="false" outlineLevel="0" max="6666" min="6666" style="318" width="6.88"/>
    <col collapsed="false" customWidth="true" hidden="false" outlineLevel="0" max="6667" min="6667" style="318" width="21"/>
    <col collapsed="false" customWidth="false" hidden="false" outlineLevel="0" max="6912" min="6668" style="318" width="8.67"/>
    <col collapsed="false" customWidth="true" hidden="false" outlineLevel="0" max="6913" min="6913" style="318" width="11.33"/>
    <col collapsed="false" customWidth="false" hidden="false" outlineLevel="0" max="6918" min="6914" style="318" width="8.67"/>
    <col collapsed="false" customWidth="true" hidden="false" outlineLevel="0" max="6919" min="6919" style="318" width="13"/>
    <col collapsed="false" customWidth="true" hidden="false" outlineLevel="0" max="6920" min="6920" style="318" width="14.44"/>
    <col collapsed="false" customWidth="true" hidden="false" outlineLevel="0" max="6921" min="6921" style="318" width="12.67"/>
    <col collapsed="false" customWidth="true" hidden="false" outlineLevel="0" max="6922" min="6922" style="318" width="6.88"/>
    <col collapsed="false" customWidth="true" hidden="false" outlineLevel="0" max="6923" min="6923" style="318" width="21"/>
    <col collapsed="false" customWidth="false" hidden="false" outlineLevel="0" max="7168" min="6924" style="318" width="8.67"/>
    <col collapsed="false" customWidth="true" hidden="false" outlineLevel="0" max="7169" min="7169" style="318" width="11.33"/>
    <col collapsed="false" customWidth="false" hidden="false" outlineLevel="0" max="7174" min="7170" style="318" width="8.67"/>
    <col collapsed="false" customWidth="true" hidden="false" outlineLevel="0" max="7175" min="7175" style="318" width="13"/>
    <col collapsed="false" customWidth="true" hidden="false" outlineLevel="0" max="7176" min="7176" style="318" width="14.44"/>
    <col collapsed="false" customWidth="true" hidden="false" outlineLevel="0" max="7177" min="7177" style="318" width="12.67"/>
    <col collapsed="false" customWidth="true" hidden="false" outlineLevel="0" max="7178" min="7178" style="318" width="6.88"/>
    <col collapsed="false" customWidth="true" hidden="false" outlineLevel="0" max="7179" min="7179" style="318" width="21"/>
    <col collapsed="false" customWidth="false" hidden="false" outlineLevel="0" max="7424" min="7180" style="318" width="8.67"/>
    <col collapsed="false" customWidth="true" hidden="false" outlineLevel="0" max="7425" min="7425" style="318" width="11.33"/>
    <col collapsed="false" customWidth="false" hidden="false" outlineLevel="0" max="7430" min="7426" style="318" width="8.67"/>
    <col collapsed="false" customWidth="true" hidden="false" outlineLevel="0" max="7431" min="7431" style="318" width="13"/>
    <col collapsed="false" customWidth="true" hidden="false" outlineLevel="0" max="7432" min="7432" style="318" width="14.44"/>
    <col collapsed="false" customWidth="true" hidden="false" outlineLevel="0" max="7433" min="7433" style="318" width="12.67"/>
    <col collapsed="false" customWidth="true" hidden="false" outlineLevel="0" max="7434" min="7434" style="318" width="6.88"/>
    <col collapsed="false" customWidth="true" hidden="false" outlineLevel="0" max="7435" min="7435" style="318" width="21"/>
    <col collapsed="false" customWidth="false" hidden="false" outlineLevel="0" max="7680" min="7436" style="318" width="8.67"/>
    <col collapsed="false" customWidth="true" hidden="false" outlineLevel="0" max="7681" min="7681" style="318" width="11.33"/>
    <col collapsed="false" customWidth="false" hidden="false" outlineLevel="0" max="7686" min="7682" style="318" width="8.67"/>
    <col collapsed="false" customWidth="true" hidden="false" outlineLevel="0" max="7687" min="7687" style="318" width="13"/>
    <col collapsed="false" customWidth="true" hidden="false" outlineLevel="0" max="7688" min="7688" style="318" width="14.44"/>
    <col collapsed="false" customWidth="true" hidden="false" outlineLevel="0" max="7689" min="7689" style="318" width="12.67"/>
    <col collapsed="false" customWidth="true" hidden="false" outlineLevel="0" max="7690" min="7690" style="318" width="6.88"/>
    <col collapsed="false" customWidth="true" hidden="false" outlineLevel="0" max="7691" min="7691" style="318" width="21"/>
    <col collapsed="false" customWidth="false" hidden="false" outlineLevel="0" max="7936" min="7692" style="318" width="8.67"/>
    <col collapsed="false" customWidth="true" hidden="false" outlineLevel="0" max="7937" min="7937" style="318" width="11.33"/>
    <col collapsed="false" customWidth="false" hidden="false" outlineLevel="0" max="7942" min="7938" style="318" width="8.67"/>
    <col collapsed="false" customWidth="true" hidden="false" outlineLevel="0" max="7943" min="7943" style="318" width="13"/>
    <col collapsed="false" customWidth="true" hidden="false" outlineLevel="0" max="7944" min="7944" style="318" width="14.44"/>
    <col collapsed="false" customWidth="true" hidden="false" outlineLevel="0" max="7945" min="7945" style="318" width="12.67"/>
    <col collapsed="false" customWidth="true" hidden="false" outlineLevel="0" max="7946" min="7946" style="318" width="6.88"/>
    <col collapsed="false" customWidth="true" hidden="false" outlineLevel="0" max="7947" min="7947" style="318" width="21"/>
    <col collapsed="false" customWidth="false" hidden="false" outlineLevel="0" max="8192" min="7948" style="318" width="8.67"/>
    <col collapsed="false" customWidth="true" hidden="false" outlineLevel="0" max="8193" min="8193" style="318" width="11.33"/>
    <col collapsed="false" customWidth="false" hidden="false" outlineLevel="0" max="8198" min="8194" style="318" width="8.67"/>
    <col collapsed="false" customWidth="true" hidden="false" outlineLevel="0" max="8199" min="8199" style="318" width="13"/>
    <col collapsed="false" customWidth="true" hidden="false" outlineLevel="0" max="8200" min="8200" style="318" width="14.44"/>
    <col collapsed="false" customWidth="true" hidden="false" outlineLevel="0" max="8201" min="8201" style="318" width="12.67"/>
    <col collapsed="false" customWidth="true" hidden="false" outlineLevel="0" max="8202" min="8202" style="318" width="6.88"/>
    <col collapsed="false" customWidth="true" hidden="false" outlineLevel="0" max="8203" min="8203" style="318" width="21"/>
    <col collapsed="false" customWidth="false" hidden="false" outlineLevel="0" max="8448" min="8204" style="318" width="8.67"/>
    <col collapsed="false" customWidth="true" hidden="false" outlineLevel="0" max="8449" min="8449" style="318" width="11.33"/>
    <col collapsed="false" customWidth="false" hidden="false" outlineLevel="0" max="8454" min="8450" style="318" width="8.67"/>
    <col collapsed="false" customWidth="true" hidden="false" outlineLevel="0" max="8455" min="8455" style="318" width="13"/>
    <col collapsed="false" customWidth="true" hidden="false" outlineLevel="0" max="8456" min="8456" style="318" width="14.44"/>
    <col collapsed="false" customWidth="true" hidden="false" outlineLevel="0" max="8457" min="8457" style="318" width="12.67"/>
    <col collapsed="false" customWidth="true" hidden="false" outlineLevel="0" max="8458" min="8458" style="318" width="6.88"/>
    <col collapsed="false" customWidth="true" hidden="false" outlineLevel="0" max="8459" min="8459" style="318" width="21"/>
    <col collapsed="false" customWidth="false" hidden="false" outlineLevel="0" max="8704" min="8460" style="318" width="8.67"/>
    <col collapsed="false" customWidth="true" hidden="false" outlineLevel="0" max="8705" min="8705" style="318" width="11.33"/>
    <col collapsed="false" customWidth="false" hidden="false" outlineLevel="0" max="8710" min="8706" style="318" width="8.67"/>
    <col collapsed="false" customWidth="true" hidden="false" outlineLevel="0" max="8711" min="8711" style="318" width="13"/>
    <col collapsed="false" customWidth="true" hidden="false" outlineLevel="0" max="8712" min="8712" style="318" width="14.44"/>
    <col collapsed="false" customWidth="true" hidden="false" outlineLevel="0" max="8713" min="8713" style="318" width="12.67"/>
    <col collapsed="false" customWidth="true" hidden="false" outlineLevel="0" max="8714" min="8714" style="318" width="6.88"/>
    <col collapsed="false" customWidth="true" hidden="false" outlineLevel="0" max="8715" min="8715" style="318" width="21"/>
    <col collapsed="false" customWidth="false" hidden="false" outlineLevel="0" max="8960" min="8716" style="318" width="8.67"/>
    <col collapsed="false" customWidth="true" hidden="false" outlineLevel="0" max="8961" min="8961" style="318" width="11.33"/>
    <col collapsed="false" customWidth="false" hidden="false" outlineLevel="0" max="8966" min="8962" style="318" width="8.67"/>
    <col collapsed="false" customWidth="true" hidden="false" outlineLevel="0" max="8967" min="8967" style="318" width="13"/>
    <col collapsed="false" customWidth="true" hidden="false" outlineLevel="0" max="8968" min="8968" style="318" width="14.44"/>
    <col collapsed="false" customWidth="true" hidden="false" outlineLevel="0" max="8969" min="8969" style="318" width="12.67"/>
    <col collapsed="false" customWidth="true" hidden="false" outlineLevel="0" max="8970" min="8970" style="318" width="6.88"/>
    <col collapsed="false" customWidth="true" hidden="false" outlineLevel="0" max="8971" min="8971" style="318" width="21"/>
    <col collapsed="false" customWidth="false" hidden="false" outlineLevel="0" max="9216" min="8972" style="318" width="8.67"/>
    <col collapsed="false" customWidth="true" hidden="false" outlineLevel="0" max="9217" min="9217" style="318" width="11.33"/>
    <col collapsed="false" customWidth="false" hidden="false" outlineLevel="0" max="9222" min="9218" style="318" width="8.67"/>
    <col collapsed="false" customWidth="true" hidden="false" outlineLevel="0" max="9223" min="9223" style="318" width="13"/>
    <col collapsed="false" customWidth="true" hidden="false" outlineLevel="0" max="9224" min="9224" style="318" width="14.44"/>
    <col collapsed="false" customWidth="true" hidden="false" outlineLevel="0" max="9225" min="9225" style="318" width="12.67"/>
    <col collapsed="false" customWidth="true" hidden="false" outlineLevel="0" max="9226" min="9226" style="318" width="6.88"/>
    <col collapsed="false" customWidth="true" hidden="false" outlineLevel="0" max="9227" min="9227" style="318" width="21"/>
    <col collapsed="false" customWidth="false" hidden="false" outlineLevel="0" max="9472" min="9228" style="318" width="8.67"/>
    <col collapsed="false" customWidth="true" hidden="false" outlineLevel="0" max="9473" min="9473" style="318" width="11.33"/>
    <col collapsed="false" customWidth="false" hidden="false" outlineLevel="0" max="9478" min="9474" style="318" width="8.67"/>
    <col collapsed="false" customWidth="true" hidden="false" outlineLevel="0" max="9479" min="9479" style="318" width="13"/>
    <col collapsed="false" customWidth="true" hidden="false" outlineLevel="0" max="9480" min="9480" style="318" width="14.44"/>
    <col collapsed="false" customWidth="true" hidden="false" outlineLevel="0" max="9481" min="9481" style="318" width="12.67"/>
    <col collapsed="false" customWidth="true" hidden="false" outlineLevel="0" max="9482" min="9482" style="318" width="6.88"/>
    <col collapsed="false" customWidth="true" hidden="false" outlineLevel="0" max="9483" min="9483" style="318" width="21"/>
    <col collapsed="false" customWidth="false" hidden="false" outlineLevel="0" max="9728" min="9484" style="318" width="8.67"/>
    <col collapsed="false" customWidth="true" hidden="false" outlineLevel="0" max="9729" min="9729" style="318" width="11.33"/>
    <col collapsed="false" customWidth="false" hidden="false" outlineLevel="0" max="9734" min="9730" style="318" width="8.67"/>
    <col collapsed="false" customWidth="true" hidden="false" outlineLevel="0" max="9735" min="9735" style="318" width="13"/>
    <col collapsed="false" customWidth="true" hidden="false" outlineLevel="0" max="9736" min="9736" style="318" width="14.44"/>
    <col collapsed="false" customWidth="true" hidden="false" outlineLevel="0" max="9737" min="9737" style="318" width="12.67"/>
    <col collapsed="false" customWidth="true" hidden="false" outlineLevel="0" max="9738" min="9738" style="318" width="6.88"/>
    <col collapsed="false" customWidth="true" hidden="false" outlineLevel="0" max="9739" min="9739" style="318" width="21"/>
    <col collapsed="false" customWidth="false" hidden="false" outlineLevel="0" max="9984" min="9740" style="318" width="8.67"/>
    <col collapsed="false" customWidth="true" hidden="false" outlineLevel="0" max="9985" min="9985" style="318" width="11.33"/>
    <col collapsed="false" customWidth="false" hidden="false" outlineLevel="0" max="9990" min="9986" style="318" width="8.67"/>
    <col collapsed="false" customWidth="true" hidden="false" outlineLevel="0" max="9991" min="9991" style="318" width="13"/>
    <col collapsed="false" customWidth="true" hidden="false" outlineLevel="0" max="9992" min="9992" style="318" width="14.44"/>
    <col collapsed="false" customWidth="true" hidden="false" outlineLevel="0" max="9993" min="9993" style="318" width="12.67"/>
    <col collapsed="false" customWidth="true" hidden="false" outlineLevel="0" max="9994" min="9994" style="318" width="6.88"/>
    <col collapsed="false" customWidth="true" hidden="false" outlineLevel="0" max="9995" min="9995" style="318" width="21"/>
    <col collapsed="false" customWidth="false" hidden="false" outlineLevel="0" max="10240" min="9996" style="318" width="8.67"/>
    <col collapsed="false" customWidth="true" hidden="false" outlineLevel="0" max="10241" min="10241" style="318" width="11.33"/>
    <col collapsed="false" customWidth="false" hidden="false" outlineLevel="0" max="10246" min="10242" style="318" width="8.67"/>
    <col collapsed="false" customWidth="true" hidden="false" outlineLevel="0" max="10247" min="10247" style="318" width="13"/>
    <col collapsed="false" customWidth="true" hidden="false" outlineLevel="0" max="10248" min="10248" style="318" width="14.44"/>
    <col collapsed="false" customWidth="true" hidden="false" outlineLevel="0" max="10249" min="10249" style="318" width="12.67"/>
    <col collapsed="false" customWidth="true" hidden="false" outlineLevel="0" max="10250" min="10250" style="318" width="6.88"/>
    <col collapsed="false" customWidth="true" hidden="false" outlineLevel="0" max="10251" min="10251" style="318" width="21"/>
    <col collapsed="false" customWidth="false" hidden="false" outlineLevel="0" max="10496" min="10252" style="318" width="8.67"/>
    <col collapsed="false" customWidth="true" hidden="false" outlineLevel="0" max="10497" min="10497" style="318" width="11.33"/>
    <col collapsed="false" customWidth="false" hidden="false" outlineLevel="0" max="10502" min="10498" style="318" width="8.67"/>
    <col collapsed="false" customWidth="true" hidden="false" outlineLevel="0" max="10503" min="10503" style="318" width="13"/>
    <col collapsed="false" customWidth="true" hidden="false" outlineLevel="0" max="10504" min="10504" style="318" width="14.44"/>
    <col collapsed="false" customWidth="true" hidden="false" outlineLevel="0" max="10505" min="10505" style="318" width="12.67"/>
    <col collapsed="false" customWidth="true" hidden="false" outlineLevel="0" max="10506" min="10506" style="318" width="6.88"/>
    <col collapsed="false" customWidth="true" hidden="false" outlineLevel="0" max="10507" min="10507" style="318" width="21"/>
    <col collapsed="false" customWidth="false" hidden="false" outlineLevel="0" max="10752" min="10508" style="318" width="8.67"/>
    <col collapsed="false" customWidth="true" hidden="false" outlineLevel="0" max="10753" min="10753" style="318" width="11.33"/>
    <col collapsed="false" customWidth="false" hidden="false" outlineLevel="0" max="10758" min="10754" style="318" width="8.67"/>
    <col collapsed="false" customWidth="true" hidden="false" outlineLevel="0" max="10759" min="10759" style="318" width="13"/>
    <col collapsed="false" customWidth="true" hidden="false" outlineLevel="0" max="10760" min="10760" style="318" width="14.44"/>
    <col collapsed="false" customWidth="true" hidden="false" outlineLevel="0" max="10761" min="10761" style="318" width="12.67"/>
    <col collapsed="false" customWidth="true" hidden="false" outlineLevel="0" max="10762" min="10762" style="318" width="6.88"/>
    <col collapsed="false" customWidth="true" hidden="false" outlineLevel="0" max="10763" min="10763" style="318" width="21"/>
    <col collapsed="false" customWidth="false" hidden="false" outlineLevel="0" max="11008" min="10764" style="318" width="8.67"/>
    <col collapsed="false" customWidth="true" hidden="false" outlineLevel="0" max="11009" min="11009" style="318" width="11.33"/>
    <col collapsed="false" customWidth="false" hidden="false" outlineLevel="0" max="11014" min="11010" style="318" width="8.67"/>
    <col collapsed="false" customWidth="true" hidden="false" outlineLevel="0" max="11015" min="11015" style="318" width="13"/>
    <col collapsed="false" customWidth="true" hidden="false" outlineLevel="0" max="11016" min="11016" style="318" width="14.44"/>
    <col collapsed="false" customWidth="true" hidden="false" outlineLevel="0" max="11017" min="11017" style="318" width="12.67"/>
    <col collapsed="false" customWidth="true" hidden="false" outlineLevel="0" max="11018" min="11018" style="318" width="6.88"/>
    <col collapsed="false" customWidth="true" hidden="false" outlineLevel="0" max="11019" min="11019" style="318" width="21"/>
    <col collapsed="false" customWidth="false" hidden="false" outlineLevel="0" max="11264" min="11020" style="318" width="8.67"/>
    <col collapsed="false" customWidth="true" hidden="false" outlineLevel="0" max="11265" min="11265" style="318" width="11.33"/>
    <col collapsed="false" customWidth="false" hidden="false" outlineLevel="0" max="11270" min="11266" style="318" width="8.67"/>
    <col collapsed="false" customWidth="true" hidden="false" outlineLevel="0" max="11271" min="11271" style="318" width="13"/>
    <col collapsed="false" customWidth="true" hidden="false" outlineLevel="0" max="11272" min="11272" style="318" width="14.44"/>
    <col collapsed="false" customWidth="true" hidden="false" outlineLevel="0" max="11273" min="11273" style="318" width="12.67"/>
    <col collapsed="false" customWidth="true" hidden="false" outlineLevel="0" max="11274" min="11274" style="318" width="6.88"/>
    <col collapsed="false" customWidth="true" hidden="false" outlineLevel="0" max="11275" min="11275" style="318" width="21"/>
    <col collapsed="false" customWidth="false" hidden="false" outlineLevel="0" max="11520" min="11276" style="318" width="8.67"/>
    <col collapsed="false" customWidth="true" hidden="false" outlineLevel="0" max="11521" min="11521" style="318" width="11.33"/>
    <col collapsed="false" customWidth="false" hidden="false" outlineLevel="0" max="11526" min="11522" style="318" width="8.67"/>
    <col collapsed="false" customWidth="true" hidden="false" outlineLevel="0" max="11527" min="11527" style="318" width="13"/>
    <col collapsed="false" customWidth="true" hidden="false" outlineLevel="0" max="11528" min="11528" style="318" width="14.44"/>
    <col collapsed="false" customWidth="true" hidden="false" outlineLevel="0" max="11529" min="11529" style="318" width="12.67"/>
    <col collapsed="false" customWidth="true" hidden="false" outlineLevel="0" max="11530" min="11530" style="318" width="6.88"/>
    <col collapsed="false" customWidth="true" hidden="false" outlineLevel="0" max="11531" min="11531" style="318" width="21"/>
    <col collapsed="false" customWidth="false" hidden="false" outlineLevel="0" max="11776" min="11532" style="318" width="8.67"/>
    <col collapsed="false" customWidth="true" hidden="false" outlineLevel="0" max="11777" min="11777" style="318" width="11.33"/>
    <col collapsed="false" customWidth="false" hidden="false" outlineLevel="0" max="11782" min="11778" style="318" width="8.67"/>
    <col collapsed="false" customWidth="true" hidden="false" outlineLevel="0" max="11783" min="11783" style="318" width="13"/>
    <col collapsed="false" customWidth="true" hidden="false" outlineLevel="0" max="11784" min="11784" style="318" width="14.44"/>
    <col collapsed="false" customWidth="true" hidden="false" outlineLevel="0" max="11785" min="11785" style="318" width="12.67"/>
    <col collapsed="false" customWidth="true" hidden="false" outlineLevel="0" max="11786" min="11786" style="318" width="6.88"/>
    <col collapsed="false" customWidth="true" hidden="false" outlineLevel="0" max="11787" min="11787" style="318" width="21"/>
    <col collapsed="false" customWidth="false" hidden="false" outlineLevel="0" max="12032" min="11788" style="318" width="8.67"/>
    <col collapsed="false" customWidth="true" hidden="false" outlineLevel="0" max="12033" min="12033" style="318" width="11.33"/>
    <col collapsed="false" customWidth="false" hidden="false" outlineLevel="0" max="12038" min="12034" style="318" width="8.67"/>
    <col collapsed="false" customWidth="true" hidden="false" outlineLevel="0" max="12039" min="12039" style="318" width="13"/>
    <col collapsed="false" customWidth="true" hidden="false" outlineLevel="0" max="12040" min="12040" style="318" width="14.44"/>
    <col collapsed="false" customWidth="true" hidden="false" outlineLevel="0" max="12041" min="12041" style="318" width="12.67"/>
    <col collapsed="false" customWidth="true" hidden="false" outlineLevel="0" max="12042" min="12042" style="318" width="6.88"/>
    <col collapsed="false" customWidth="true" hidden="false" outlineLevel="0" max="12043" min="12043" style="318" width="21"/>
    <col collapsed="false" customWidth="false" hidden="false" outlineLevel="0" max="12288" min="12044" style="318" width="8.67"/>
    <col collapsed="false" customWidth="true" hidden="false" outlineLevel="0" max="12289" min="12289" style="318" width="11.33"/>
    <col collapsed="false" customWidth="false" hidden="false" outlineLevel="0" max="12294" min="12290" style="318" width="8.67"/>
    <col collapsed="false" customWidth="true" hidden="false" outlineLevel="0" max="12295" min="12295" style="318" width="13"/>
    <col collapsed="false" customWidth="true" hidden="false" outlineLevel="0" max="12296" min="12296" style="318" width="14.44"/>
    <col collapsed="false" customWidth="true" hidden="false" outlineLevel="0" max="12297" min="12297" style="318" width="12.67"/>
    <col collapsed="false" customWidth="true" hidden="false" outlineLevel="0" max="12298" min="12298" style="318" width="6.88"/>
    <col collapsed="false" customWidth="true" hidden="false" outlineLevel="0" max="12299" min="12299" style="318" width="21"/>
    <col collapsed="false" customWidth="false" hidden="false" outlineLevel="0" max="12544" min="12300" style="318" width="8.67"/>
    <col collapsed="false" customWidth="true" hidden="false" outlineLevel="0" max="12545" min="12545" style="318" width="11.33"/>
    <col collapsed="false" customWidth="false" hidden="false" outlineLevel="0" max="12550" min="12546" style="318" width="8.67"/>
    <col collapsed="false" customWidth="true" hidden="false" outlineLevel="0" max="12551" min="12551" style="318" width="13"/>
    <col collapsed="false" customWidth="true" hidden="false" outlineLevel="0" max="12552" min="12552" style="318" width="14.44"/>
    <col collapsed="false" customWidth="true" hidden="false" outlineLevel="0" max="12553" min="12553" style="318" width="12.67"/>
    <col collapsed="false" customWidth="true" hidden="false" outlineLevel="0" max="12554" min="12554" style="318" width="6.88"/>
    <col collapsed="false" customWidth="true" hidden="false" outlineLevel="0" max="12555" min="12555" style="318" width="21"/>
    <col collapsed="false" customWidth="false" hidden="false" outlineLevel="0" max="12800" min="12556" style="318" width="8.67"/>
    <col collapsed="false" customWidth="true" hidden="false" outlineLevel="0" max="12801" min="12801" style="318" width="11.33"/>
    <col collapsed="false" customWidth="false" hidden="false" outlineLevel="0" max="12806" min="12802" style="318" width="8.67"/>
    <col collapsed="false" customWidth="true" hidden="false" outlineLevel="0" max="12807" min="12807" style="318" width="13"/>
    <col collapsed="false" customWidth="true" hidden="false" outlineLevel="0" max="12808" min="12808" style="318" width="14.44"/>
    <col collapsed="false" customWidth="true" hidden="false" outlineLevel="0" max="12809" min="12809" style="318" width="12.67"/>
    <col collapsed="false" customWidth="true" hidden="false" outlineLevel="0" max="12810" min="12810" style="318" width="6.88"/>
    <col collapsed="false" customWidth="true" hidden="false" outlineLevel="0" max="12811" min="12811" style="318" width="21"/>
    <col collapsed="false" customWidth="false" hidden="false" outlineLevel="0" max="13056" min="12812" style="318" width="8.67"/>
    <col collapsed="false" customWidth="true" hidden="false" outlineLevel="0" max="13057" min="13057" style="318" width="11.33"/>
    <col collapsed="false" customWidth="false" hidden="false" outlineLevel="0" max="13062" min="13058" style="318" width="8.67"/>
    <col collapsed="false" customWidth="true" hidden="false" outlineLevel="0" max="13063" min="13063" style="318" width="13"/>
    <col collapsed="false" customWidth="true" hidden="false" outlineLevel="0" max="13064" min="13064" style="318" width="14.44"/>
    <col collapsed="false" customWidth="true" hidden="false" outlineLevel="0" max="13065" min="13065" style="318" width="12.67"/>
    <col collapsed="false" customWidth="true" hidden="false" outlineLevel="0" max="13066" min="13066" style="318" width="6.88"/>
    <col collapsed="false" customWidth="true" hidden="false" outlineLevel="0" max="13067" min="13067" style="318" width="21"/>
    <col collapsed="false" customWidth="false" hidden="false" outlineLevel="0" max="13312" min="13068" style="318" width="8.67"/>
    <col collapsed="false" customWidth="true" hidden="false" outlineLevel="0" max="13313" min="13313" style="318" width="11.33"/>
    <col collapsed="false" customWidth="false" hidden="false" outlineLevel="0" max="13318" min="13314" style="318" width="8.67"/>
    <col collapsed="false" customWidth="true" hidden="false" outlineLevel="0" max="13319" min="13319" style="318" width="13"/>
    <col collapsed="false" customWidth="true" hidden="false" outlineLevel="0" max="13320" min="13320" style="318" width="14.44"/>
    <col collapsed="false" customWidth="true" hidden="false" outlineLevel="0" max="13321" min="13321" style="318" width="12.67"/>
    <col collapsed="false" customWidth="true" hidden="false" outlineLevel="0" max="13322" min="13322" style="318" width="6.88"/>
    <col collapsed="false" customWidth="true" hidden="false" outlineLevel="0" max="13323" min="13323" style="318" width="21"/>
    <col collapsed="false" customWidth="false" hidden="false" outlineLevel="0" max="13568" min="13324" style="318" width="8.67"/>
    <col collapsed="false" customWidth="true" hidden="false" outlineLevel="0" max="13569" min="13569" style="318" width="11.33"/>
    <col collapsed="false" customWidth="false" hidden="false" outlineLevel="0" max="13574" min="13570" style="318" width="8.67"/>
    <col collapsed="false" customWidth="true" hidden="false" outlineLevel="0" max="13575" min="13575" style="318" width="13"/>
    <col collapsed="false" customWidth="true" hidden="false" outlineLevel="0" max="13576" min="13576" style="318" width="14.44"/>
    <col collapsed="false" customWidth="true" hidden="false" outlineLevel="0" max="13577" min="13577" style="318" width="12.67"/>
    <col collapsed="false" customWidth="true" hidden="false" outlineLevel="0" max="13578" min="13578" style="318" width="6.88"/>
    <col collapsed="false" customWidth="true" hidden="false" outlineLevel="0" max="13579" min="13579" style="318" width="21"/>
    <col collapsed="false" customWidth="false" hidden="false" outlineLevel="0" max="13824" min="13580" style="318" width="8.67"/>
    <col collapsed="false" customWidth="true" hidden="false" outlineLevel="0" max="13825" min="13825" style="318" width="11.33"/>
    <col collapsed="false" customWidth="false" hidden="false" outlineLevel="0" max="13830" min="13826" style="318" width="8.67"/>
    <col collapsed="false" customWidth="true" hidden="false" outlineLevel="0" max="13831" min="13831" style="318" width="13"/>
    <col collapsed="false" customWidth="true" hidden="false" outlineLevel="0" max="13832" min="13832" style="318" width="14.44"/>
    <col collapsed="false" customWidth="true" hidden="false" outlineLevel="0" max="13833" min="13833" style="318" width="12.67"/>
    <col collapsed="false" customWidth="true" hidden="false" outlineLevel="0" max="13834" min="13834" style="318" width="6.88"/>
    <col collapsed="false" customWidth="true" hidden="false" outlineLevel="0" max="13835" min="13835" style="318" width="21"/>
    <col collapsed="false" customWidth="false" hidden="false" outlineLevel="0" max="14080" min="13836" style="318" width="8.67"/>
    <col collapsed="false" customWidth="true" hidden="false" outlineLevel="0" max="14081" min="14081" style="318" width="11.33"/>
    <col collapsed="false" customWidth="false" hidden="false" outlineLevel="0" max="14086" min="14082" style="318" width="8.67"/>
    <col collapsed="false" customWidth="true" hidden="false" outlineLevel="0" max="14087" min="14087" style="318" width="13"/>
    <col collapsed="false" customWidth="true" hidden="false" outlineLevel="0" max="14088" min="14088" style="318" width="14.44"/>
    <col collapsed="false" customWidth="true" hidden="false" outlineLevel="0" max="14089" min="14089" style="318" width="12.67"/>
    <col collapsed="false" customWidth="true" hidden="false" outlineLevel="0" max="14090" min="14090" style="318" width="6.88"/>
    <col collapsed="false" customWidth="true" hidden="false" outlineLevel="0" max="14091" min="14091" style="318" width="21"/>
    <col collapsed="false" customWidth="false" hidden="false" outlineLevel="0" max="14336" min="14092" style="318" width="8.67"/>
    <col collapsed="false" customWidth="true" hidden="false" outlineLevel="0" max="14337" min="14337" style="318" width="11.33"/>
    <col collapsed="false" customWidth="false" hidden="false" outlineLevel="0" max="14342" min="14338" style="318" width="8.67"/>
    <col collapsed="false" customWidth="true" hidden="false" outlineLevel="0" max="14343" min="14343" style="318" width="13"/>
    <col collapsed="false" customWidth="true" hidden="false" outlineLevel="0" max="14344" min="14344" style="318" width="14.44"/>
    <col collapsed="false" customWidth="true" hidden="false" outlineLevel="0" max="14345" min="14345" style="318" width="12.67"/>
    <col collapsed="false" customWidth="true" hidden="false" outlineLevel="0" max="14346" min="14346" style="318" width="6.88"/>
    <col collapsed="false" customWidth="true" hidden="false" outlineLevel="0" max="14347" min="14347" style="318" width="21"/>
    <col collapsed="false" customWidth="false" hidden="false" outlineLevel="0" max="14592" min="14348" style="318" width="8.67"/>
    <col collapsed="false" customWidth="true" hidden="false" outlineLevel="0" max="14593" min="14593" style="318" width="11.33"/>
    <col collapsed="false" customWidth="false" hidden="false" outlineLevel="0" max="14598" min="14594" style="318" width="8.67"/>
    <col collapsed="false" customWidth="true" hidden="false" outlineLevel="0" max="14599" min="14599" style="318" width="13"/>
    <col collapsed="false" customWidth="true" hidden="false" outlineLevel="0" max="14600" min="14600" style="318" width="14.44"/>
    <col collapsed="false" customWidth="true" hidden="false" outlineLevel="0" max="14601" min="14601" style="318" width="12.67"/>
    <col collapsed="false" customWidth="true" hidden="false" outlineLevel="0" max="14602" min="14602" style="318" width="6.88"/>
    <col collapsed="false" customWidth="true" hidden="false" outlineLevel="0" max="14603" min="14603" style="318" width="21"/>
    <col collapsed="false" customWidth="false" hidden="false" outlineLevel="0" max="14848" min="14604" style="318" width="8.67"/>
    <col collapsed="false" customWidth="true" hidden="false" outlineLevel="0" max="14849" min="14849" style="318" width="11.33"/>
    <col collapsed="false" customWidth="false" hidden="false" outlineLevel="0" max="14854" min="14850" style="318" width="8.67"/>
    <col collapsed="false" customWidth="true" hidden="false" outlineLevel="0" max="14855" min="14855" style="318" width="13"/>
    <col collapsed="false" customWidth="true" hidden="false" outlineLevel="0" max="14856" min="14856" style="318" width="14.44"/>
    <col collapsed="false" customWidth="true" hidden="false" outlineLevel="0" max="14857" min="14857" style="318" width="12.67"/>
    <col collapsed="false" customWidth="true" hidden="false" outlineLevel="0" max="14858" min="14858" style="318" width="6.88"/>
    <col collapsed="false" customWidth="true" hidden="false" outlineLevel="0" max="14859" min="14859" style="318" width="21"/>
    <col collapsed="false" customWidth="false" hidden="false" outlineLevel="0" max="15104" min="14860" style="318" width="8.67"/>
    <col collapsed="false" customWidth="true" hidden="false" outlineLevel="0" max="15105" min="15105" style="318" width="11.33"/>
    <col collapsed="false" customWidth="false" hidden="false" outlineLevel="0" max="15110" min="15106" style="318" width="8.67"/>
    <col collapsed="false" customWidth="true" hidden="false" outlineLevel="0" max="15111" min="15111" style="318" width="13"/>
    <col collapsed="false" customWidth="true" hidden="false" outlineLevel="0" max="15112" min="15112" style="318" width="14.44"/>
    <col collapsed="false" customWidth="true" hidden="false" outlineLevel="0" max="15113" min="15113" style="318" width="12.67"/>
    <col collapsed="false" customWidth="true" hidden="false" outlineLevel="0" max="15114" min="15114" style="318" width="6.88"/>
    <col collapsed="false" customWidth="true" hidden="false" outlineLevel="0" max="15115" min="15115" style="318" width="21"/>
    <col collapsed="false" customWidth="false" hidden="false" outlineLevel="0" max="15360" min="15116" style="318" width="8.67"/>
    <col collapsed="false" customWidth="true" hidden="false" outlineLevel="0" max="15361" min="15361" style="318" width="11.33"/>
    <col collapsed="false" customWidth="false" hidden="false" outlineLevel="0" max="15366" min="15362" style="318" width="8.67"/>
    <col collapsed="false" customWidth="true" hidden="false" outlineLevel="0" max="15367" min="15367" style="318" width="13"/>
    <col collapsed="false" customWidth="true" hidden="false" outlineLevel="0" max="15368" min="15368" style="318" width="14.44"/>
    <col collapsed="false" customWidth="true" hidden="false" outlineLevel="0" max="15369" min="15369" style="318" width="12.67"/>
    <col collapsed="false" customWidth="true" hidden="false" outlineLevel="0" max="15370" min="15370" style="318" width="6.88"/>
    <col collapsed="false" customWidth="true" hidden="false" outlineLevel="0" max="15371" min="15371" style="318" width="21"/>
    <col collapsed="false" customWidth="false" hidden="false" outlineLevel="0" max="15616" min="15372" style="318" width="8.67"/>
    <col collapsed="false" customWidth="true" hidden="false" outlineLevel="0" max="15617" min="15617" style="318" width="11.33"/>
    <col collapsed="false" customWidth="false" hidden="false" outlineLevel="0" max="15622" min="15618" style="318" width="8.67"/>
    <col collapsed="false" customWidth="true" hidden="false" outlineLevel="0" max="15623" min="15623" style="318" width="13"/>
    <col collapsed="false" customWidth="true" hidden="false" outlineLevel="0" max="15624" min="15624" style="318" width="14.44"/>
    <col collapsed="false" customWidth="true" hidden="false" outlineLevel="0" max="15625" min="15625" style="318" width="12.67"/>
    <col collapsed="false" customWidth="true" hidden="false" outlineLevel="0" max="15626" min="15626" style="318" width="6.88"/>
    <col collapsed="false" customWidth="true" hidden="false" outlineLevel="0" max="15627" min="15627" style="318" width="21"/>
    <col collapsed="false" customWidth="false" hidden="false" outlineLevel="0" max="15872" min="15628" style="318" width="8.67"/>
    <col collapsed="false" customWidth="true" hidden="false" outlineLevel="0" max="15873" min="15873" style="318" width="11.33"/>
    <col collapsed="false" customWidth="false" hidden="false" outlineLevel="0" max="15878" min="15874" style="318" width="8.67"/>
    <col collapsed="false" customWidth="true" hidden="false" outlineLevel="0" max="15879" min="15879" style="318" width="13"/>
    <col collapsed="false" customWidth="true" hidden="false" outlineLevel="0" max="15880" min="15880" style="318" width="14.44"/>
    <col collapsed="false" customWidth="true" hidden="false" outlineLevel="0" max="15881" min="15881" style="318" width="12.67"/>
    <col collapsed="false" customWidth="true" hidden="false" outlineLevel="0" max="15882" min="15882" style="318" width="6.88"/>
    <col collapsed="false" customWidth="true" hidden="false" outlineLevel="0" max="15883" min="15883" style="318" width="21"/>
    <col collapsed="false" customWidth="false" hidden="false" outlineLevel="0" max="16128" min="15884" style="318" width="8.67"/>
    <col collapsed="false" customWidth="true" hidden="false" outlineLevel="0" max="16129" min="16129" style="318" width="11.33"/>
    <col collapsed="false" customWidth="false" hidden="false" outlineLevel="0" max="16134" min="16130" style="318" width="8.67"/>
    <col collapsed="false" customWidth="true" hidden="false" outlineLevel="0" max="16135" min="16135" style="318" width="13"/>
    <col collapsed="false" customWidth="true" hidden="false" outlineLevel="0" max="16136" min="16136" style="318" width="14.44"/>
    <col collapsed="false" customWidth="true" hidden="false" outlineLevel="0" max="16137" min="16137" style="318" width="12.67"/>
    <col collapsed="false" customWidth="true" hidden="false" outlineLevel="0" max="16138" min="16138" style="318" width="6.88"/>
    <col collapsed="false" customWidth="true" hidden="false" outlineLevel="0" max="16139" min="16139" style="318" width="21"/>
    <col collapsed="false" customWidth="false" hidden="false" outlineLevel="0" max="16384" min="16140" style="318" width="8.67"/>
  </cols>
  <sheetData>
    <row r="2" customFormat="false" ht="12.75" hidden="false" customHeight="false" outlineLevel="0" collapsed="false">
      <c r="K2" s="364" t="s">
        <v>850</v>
      </c>
    </row>
    <row r="3" customFormat="false" ht="12.75" hidden="false" customHeight="false" outlineLevel="0" collapsed="false">
      <c r="B3" s="365" t="s">
        <v>851</v>
      </c>
      <c r="C3" s="365"/>
      <c r="D3" s="365"/>
      <c r="E3" s="365"/>
      <c r="F3" s="365"/>
      <c r="G3" s="365"/>
      <c r="H3" s="365"/>
    </row>
    <row r="4" customFormat="false" ht="12.75" hidden="false" customHeight="false" outlineLevel="0" collapsed="false">
      <c r="A4" s="317"/>
      <c r="B4" s="317"/>
      <c r="C4" s="317"/>
      <c r="D4" s="317"/>
      <c r="E4" s="317"/>
      <c r="F4" s="317"/>
      <c r="G4" s="317"/>
      <c r="H4" s="317"/>
      <c r="I4" s="317"/>
      <c r="J4" s="317"/>
      <c r="K4" s="317"/>
    </row>
    <row r="5" customFormat="false" ht="12.75" hidden="false" customHeight="false" outlineLevel="0" collapsed="false">
      <c r="A5" s="317"/>
      <c r="B5" s="365" t="s">
        <v>6</v>
      </c>
      <c r="C5" s="365"/>
      <c r="D5" s="365"/>
      <c r="E5" s="365"/>
      <c r="F5" s="365"/>
      <c r="G5" s="365"/>
      <c r="H5" s="365"/>
      <c r="I5" s="366"/>
      <c r="J5" s="366"/>
      <c r="K5" s="366"/>
    </row>
    <row r="6" customFormat="false" ht="13.5" hidden="false" customHeight="false" outlineLevel="0" collapsed="false">
      <c r="A6" s="367"/>
      <c r="B6" s="317"/>
      <c r="C6" s="317"/>
      <c r="D6" s="317"/>
      <c r="E6" s="317"/>
      <c r="F6" s="317"/>
      <c r="G6" s="317"/>
      <c r="H6" s="317"/>
      <c r="I6" s="317"/>
      <c r="J6" s="317"/>
      <c r="K6" s="317"/>
    </row>
    <row r="7" customFormat="false" ht="13.5" hidden="false" customHeight="false" outlineLevel="0" collapsed="false">
      <c r="A7" s="367" t="n">
        <v>1</v>
      </c>
      <c r="B7" s="317" t="s">
        <v>7</v>
      </c>
      <c r="C7" s="319" t="n">
        <f aca="false">'150.00'!C8:F8</f>
        <v>222222222222</v>
      </c>
      <c r="D7" s="319"/>
      <c r="E7" s="319"/>
      <c r="F7" s="317"/>
      <c r="G7" s="317"/>
      <c r="H7" s="317"/>
      <c r="I7" s="317"/>
      <c r="J7" s="317"/>
      <c r="K7" s="317"/>
    </row>
    <row r="8" customFormat="false" ht="13.5" hidden="false" customHeight="false" outlineLevel="0" collapsed="false">
      <c r="A8" s="367"/>
      <c r="B8" s="317"/>
      <c r="C8" s="317"/>
      <c r="D8" s="317"/>
      <c r="E8" s="317"/>
      <c r="F8" s="317"/>
      <c r="G8" s="317"/>
      <c r="H8" s="317"/>
      <c r="I8" s="317"/>
      <c r="J8" s="317"/>
      <c r="K8" s="317"/>
    </row>
    <row r="9" customFormat="false" ht="13.5" hidden="false" customHeight="false" outlineLevel="0" collapsed="false">
      <c r="A9" s="367" t="n">
        <v>3</v>
      </c>
      <c r="B9" s="317" t="s">
        <v>8</v>
      </c>
      <c r="C9" s="317"/>
      <c r="D9" s="317"/>
      <c r="E9" s="317"/>
      <c r="F9" s="317"/>
      <c r="G9" s="317"/>
      <c r="H9" s="317"/>
      <c r="I9" s="323" t="n">
        <f aca="false">'150.00'!K10</f>
        <v>2025</v>
      </c>
      <c r="J9" s="317"/>
      <c r="K9" s="317"/>
    </row>
    <row r="10" customFormat="false" ht="13.5" hidden="false" customHeight="false" outlineLevel="0" collapsed="false"/>
    <row r="11" customFormat="false" ht="13.5" hidden="false" customHeight="true" outlineLevel="0" collapsed="false">
      <c r="A11" s="368" t="s">
        <v>852</v>
      </c>
      <c r="B11" s="368"/>
      <c r="C11" s="368"/>
      <c r="D11" s="368"/>
      <c r="E11" s="368"/>
      <c r="F11" s="368"/>
      <c r="G11" s="368"/>
      <c r="H11" s="368"/>
      <c r="I11" s="368"/>
      <c r="J11" s="368"/>
      <c r="K11" s="368"/>
    </row>
    <row r="12" customFormat="false" ht="12.75" hidden="false" customHeight="true" outlineLevel="0" collapsed="false">
      <c r="A12" s="369" t="s">
        <v>853</v>
      </c>
      <c r="B12" s="370" t="s">
        <v>34</v>
      </c>
      <c r="C12" s="370"/>
      <c r="D12" s="370"/>
      <c r="E12" s="370"/>
      <c r="F12" s="370"/>
      <c r="G12" s="370"/>
      <c r="H12" s="370"/>
      <c r="I12" s="370"/>
      <c r="J12" s="370"/>
      <c r="K12" s="371"/>
    </row>
    <row r="13" customFormat="false" ht="16.5" hidden="false" customHeight="true" outlineLevel="0" collapsed="false">
      <c r="A13" s="372" t="s">
        <v>854</v>
      </c>
      <c r="B13" s="373" t="s">
        <v>855</v>
      </c>
      <c r="C13" s="373"/>
      <c r="D13" s="373"/>
      <c r="E13" s="373"/>
      <c r="F13" s="373"/>
      <c r="G13" s="373"/>
      <c r="H13" s="373"/>
      <c r="I13" s="373"/>
      <c r="J13" s="373"/>
      <c r="K13" s="374"/>
    </row>
    <row r="14" customFormat="false" ht="15" hidden="false" customHeight="true" outlineLevel="0" collapsed="false">
      <c r="A14" s="372" t="s">
        <v>856</v>
      </c>
      <c r="B14" s="373" t="s">
        <v>857</v>
      </c>
      <c r="C14" s="373"/>
      <c r="D14" s="373"/>
      <c r="E14" s="373"/>
      <c r="F14" s="373"/>
      <c r="G14" s="373"/>
      <c r="H14" s="373"/>
      <c r="I14" s="373"/>
      <c r="J14" s="373"/>
      <c r="K14" s="375"/>
    </row>
    <row r="15" customFormat="false" ht="42" hidden="false" customHeight="true" outlineLevel="0" collapsed="false">
      <c r="A15" s="372" t="s">
        <v>858</v>
      </c>
      <c r="B15" s="373" t="s">
        <v>859</v>
      </c>
      <c r="C15" s="373"/>
      <c r="D15" s="373"/>
      <c r="E15" s="373"/>
      <c r="F15" s="373"/>
      <c r="G15" s="373"/>
      <c r="H15" s="373"/>
      <c r="I15" s="373"/>
      <c r="J15" s="373"/>
      <c r="K15" s="375"/>
    </row>
    <row r="16" customFormat="false" ht="16.5" hidden="false" customHeight="true" outlineLevel="0" collapsed="false">
      <c r="A16" s="372" t="s">
        <v>860</v>
      </c>
      <c r="B16" s="373" t="s">
        <v>861</v>
      </c>
      <c r="C16" s="373"/>
      <c r="D16" s="373"/>
      <c r="E16" s="373"/>
      <c r="F16" s="373"/>
      <c r="G16" s="373"/>
      <c r="H16" s="373"/>
      <c r="I16" s="373"/>
      <c r="J16" s="373"/>
      <c r="K16" s="375"/>
    </row>
    <row r="17" customFormat="false" ht="15" hidden="false" customHeight="true" outlineLevel="0" collapsed="false">
      <c r="A17" s="372" t="s">
        <v>862</v>
      </c>
      <c r="B17" s="373" t="s">
        <v>863</v>
      </c>
      <c r="C17" s="373"/>
      <c r="D17" s="373"/>
      <c r="E17" s="373"/>
      <c r="F17" s="373"/>
      <c r="G17" s="373"/>
      <c r="H17" s="373"/>
      <c r="I17" s="373"/>
      <c r="J17" s="373"/>
      <c r="K17" s="375"/>
    </row>
    <row r="18" customFormat="false" ht="13.5" hidden="false" customHeight="true" outlineLevel="0" collapsed="false">
      <c r="A18" s="372" t="s">
        <v>864</v>
      </c>
      <c r="B18" s="376" t="s">
        <v>865</v>
      </c>
      <c r="C18" s="376"/>
      <c r="D18" s="376"/>
      <c r="E18" s="376"/>
      <c r="F18" s="376"/>
      <c r="G18" s="376"/>
      <c r="H18" s="376"/>
      <c r="I18" s="376"/>
      <c r="J18" s="376"/>
      <c r="K18" s="377" t="n">
        <f aca="false">SUM(K13:K17)</f>
        <v>0</v>
      </c>
    </row>
    <row r="19" customFormat="false" ht="13.5" hidden="false" customHeight="true" outlineLevel="0" collapsed="false">
      <c r="A19" s="368" t="s">
        <v>866</v>
      </c>
      <c r="B19" s="368"/>
      <c r="C19" s="368"/>
      <c r="D19" s="368"/>
      <c r="E19" s="368"/>
      <c r="F19" s="368"/>
      <c r="G19" s="368"/>
      <c r="H19" s="368"/>
      <c r="I19" s="368"/>
      <c r="J19" s="368"/>
      <c r="K19" s="368"/>
    </row>
    <row r="20" customFormat="false" ht="17.25" hidden="false" customHeight="true" outlineLevel="0" collapsed="false">
      <c r="A20" s="372" t="s">
        <v>867</v>
      </c>
      <c r="B20" s="378" t="s">
        <v>868</v>
      </c>
      <c r="C20" s="378"/>
      <c r="D20" s="378"/>
      <c r="E20" s="378"/>
      <c r="F20" s="378"/>
      <c r="G20" s="378"/>
      <c r="H20" s="378"/>
      <c r="I20" s="378"/>
      <c r="J20" s="378"/>
      <c r="K20" s="379"/>
    </row>
    <row r="21" customFormat="false" ht="14.25" hidden="false" customHeight="true" outlineLevel="0" collapsed="false">
      <c r="A21" s="372" t="s">
        <v>869</v>
      </c>
      <c r="B21" s="373" t="s">
        <v>870</v>
      </c>
      <c r="C21" s="373"/>
      <c r="D21" s="373"/>
      <c r="E21" s="373"/>
      <c r="F21" s="373"/>
      <c r="G21" s="373"/>
      <c r="H21" s="373"/>
      <c r="I21" s="373"/>
      <c r="J21" s="373"/>
      <c r="K21" s="379"/>
    </row>
    <row r="22" customFormat="false" ht="15" hidden="false" customHeight="true" outlineLevel="0" collapsed="false">
      <c r="A22" s="372" t="s">
        <v>871</v>
      </c>
      <c r="B22" s="373" t="s">
        <v>872</v>
      </c>
      <c r="C22" s="373"/>
      <c r="D22" s="373"/>
      <c r="E22" s="373"/>
      <c r="F22" s="373"/>
      <c r="G22" s="373"/>
      <c r="H22" s="373"/>
      <c r="I22" s="373"/>
      <c r="J22" s="373"/>
      <c r="K22" s="379"/>
    </row>
    <row r="23" customFormat="false" ht="14.25" hidden="false" customHeight="true" outlineLevel="0" collapsed="false">
      <c r="A23" s="372" t="s">
        <v>873</v>
      </c>
      <c r="B23" s="373" t="s">
        <v>874</v>
      </c>
      <c r="C23" s="373"/>
      <c r="D23" s="373"/>
      <c r="E23" s="373"/>
      <c r="F23" s="373"/>
      <c r="G23" s="373"/>
      <c r="H23" s="373"/>
      <c r="I23" s="373"/>
      <c r="J23" s="373"/>
      <c r="K23" s="379"/>
    </row>
    <row r="24" customFormat="false" ht="13.5" hidden="false" customHeight="true" outlineLevel="0" collapsed="false">
      <c r="A24" s="372" t="s">
        <v>875</v>
      </c>
      <c r="B24" s="376" t="s">
        <v>876</v>
      </c>
      <c r="C24" s="376"/>
      <c r="D24" s="376"/>
      <c r="E24" s="376"/>
      <c r="F24" s="376"/>
      <c r="G24" s="376"/>
      <c r="H24" s="376"/>
      <c r="I24" s="376"/>
      <c r="J24" s="376"/>
      <c r="K24" s="380" t="n">
        <f aca="false">SUM(K20:K23)</f>
        <v>0</v>
      </c>
    </row>
    <row r="25" customFormat="false" ht="13.5" hidden="false" customHeight="true" outlineLevel="0" collapsed="false">
      <c r="A25" s="368" t="s">
        <v>877</v>
      </c>
      <c r="B25" s="368"/>
      <c r="C25" s="368"/>
      <c r="D25" s="368"/>
      <c r="E25" s="368"/>
      <c r="F25" s="368"/>
      <c r="G25" s="368"/>
      <c r="H25" s="368"/>
      <c r="I25" s="368"/>
      <c r="J25" s="368"/>
      <c r="K25" s="368"/>
    </row>
    <row r="26" customFormat="false" ht="13.5" hidden="false" customHeight="true" outlineLevel="0" collapsed="false">
      <c r="A26" s="372" t="s">
        <v>878</v>
      </c>
      <c r="B26" s="381" t="s">
        <v>879</v>
      </c>
      <c r="C26" s="381"/>
      <c r="D26" s="381"/>
      <c r="E26" s="381"/>
      <c r="F26" s="381"/>
      <c r="G26" s="381"/>
      <c r="H26" s="381"/>
      <c r="I26" s="381"/>
      <c r="J26" s="381"/>
      <c r="K26" s="379"/>
    </row>
    <row r="27" customFormat="false" ht="13.5" hidden="false" customHeight="true" outlineLevel="0" collapsed="false">
      <c r="A27" s="368" t="s">
        <v>880</v>
      </c>
      <c r="B27" s="368"/>
      <c r="C27" s="368"/>
      <c r="D27" s="368"/>
      <c r="E27" s="368"/>
      <c r="F27" s="368"/>
      <c r="G27" s="368"/>
      <c r="H27" s="368"/>
      <c r="I27" s="368"/>
      <c r="J27" s="368"/>
      <c r="K27" s="368"/>
    </row>
    <row r="28" customFormat="false" ht="30" hidden="false" customHeight="true" outlineLevel="0" collapsed="false">
      <c r="A28" s="382" t="s">
        <v>881</v>
      </c>
      <c r="B28" s="383" t="s">
        <v>882</v>
      </c>
      <c r="C28" s="383"/>
      <c r="D28" s="383"/>
      <c r="E28" s="383"/>
      <c r="F28" s="383"/>
      <c r="G28" s="383"/>
      <c r="H28" s="383"/>
      <c r="I28" s="383"/>
      <c r="J28" s="383"/>
      <c r="K28" s="384" t="n">
        <f aca="false">K18+K24+K26</f>
        <v>0</v>
      </c>
    </row>
    <row r="29" customFormat="false" ht="12.75" hidden="false" customHeight="false" outlineLevel="0" collapsed="false">
      <c r="A29" s="365"/>
      <c r="B29" s="385"/>
      <c r="C29" s="385"/>
      <c r="D29" s="385"/>
      <c r="E29" s="385"/>
      <c r="F29" s="385"/>
      <c r="G29" s="385"/>
      <c r="H29" s="385"/>
      <c r="I29" s="385"/>
      <c r="J29" s="385"/>
      <c r="K29" s="386"/>
    </row>
    <row r="30" customFormat="false" ht="12.75" hidden="false" customHeight="false" outlineLevel="0" collapsed="false">
      <c r="A30" s="386"/>
      <c r="B30" s="387"/>
      <c r="C30" s="387"/>
      <c r="D30" s="387"/>
      <c r="E30" s="387"/>
      <c r="F30" s="387"/>
      <c r="G30" s="387"/>
      <c r="H30" s="387"/>
      <c r="I30" s="387"/>
      <c r="J30" s="387"/>
      <c r="K30" s="386"/>
    </row>
    <row r="31" customFormat="false" ht="18" hidden="false" customHeight="true" outlineLevel="0" collapsed="false">
      <c r="A31" s="386" t="s">
        <v>558</v>
      </c>
      <c r="B31" s="386"/>
      <c r="C31" s="388" t="s">
        <v>883</v>
      </c>
      <c r="D31" s="388"/>
      <c r="E31" s="388"/>
      <c r="F31" s="388"/>
      <c r="G31" s="388"/>
      <c r="H31" s="388"/>
      <c r="I31" s="388"/>
      <c r="J31" s="387"/>
      <c r="K31" s="387"/>
    </row>
    <row r="32" customFormat="false" ht="12.75" hidden="false" customHeight="false" outlineLevel="0" collapsed="false">
      <c r="C32" s="388"/>
      <c r="D32" s="388"/>
      <c r="E32" s="388"/>
      <c r="F32" s="388"/>
      <c r="G32" s="388"/>
      <c r="H32" s="388"/>
      <c r="I32" s="388"/>
      <c r="K32" s="387"/>
    </row>
  </sheetData>
  <mergeCells count="24">
    <mergeCell ref="B3:H3"/>
    <mergeCell ref="B5:H5"/>
    <mergeCell ref="C7:E7"/>
    <mergeCell ref="A11:K11"/>
    <mergeCell ref="B12:J12"/>
    <mergeCell ref="B13:J13"/>
    <mergeCell ref="B14:J14"/>
    <mergeCell ref="B15:J15"/>
    <mergeCell ref="B16:J16"/>
    <mergeCell ref="B17:J17"/>
    <mergeCell ref="B18:J18"/>
    <mergeCell ref="A19:K19"/>
    <mergeCell ref="B20:J20"/>
    <mergeCell ref="B21:J21"/>
    <mergeCell ref="B22:J22"/>
    <mergeCell ref="B23:J23"/>
    <mergeCell ref="B24:J24"/>
    <mergeCell ref="A25:K25"/>
    <mergeCell ref="B26:J26"/>
    <mergeCell ref="A27:K27"/>
    <mergeCell ref="B28:J28"/>
    <mergeCell ref="A31:B31"/>
    <mergeCell ref="C31:I31"/>
    <mergeCell ref="C32:I3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1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8" activeCellId="0" sqref="H8"/>
    </sheetView>
  </sheetViews>
  <sheetFormatPr defaultColWidth="8.66796875" defaultRowHeight="13.5" zeroHeight="false" outlineLevelRow="1" outlineLevelCol="0"/>
  <cols>
    <col collapsed="false" customWidth="true" hidden="false" outlineLevel="0" max="1" min="1" style="240" width="9"/>
    <col collapsed="false" customWidth="true" hidden="false" outlineLevel="0" max="2" min="2" style="240" width="15.66"/>
    <col collapsed="false" customWidth="true" hidden="false" outlineLevel="0" max="3" min="3" style="240" width="15.11"/>
    <col collapsed="false" customWidth="false" hidden="false" outlineLevel="0" max="5" min="4" style="240" width="8.67"/>
    <col collapsed="false" customWidth="true" hidden="false" outlineLevel="0" max="6" min="6" style="240" width="13.11"/>
    <col collapsed="false" customWidth="true" hidden="false" outlineLevel="0" max="7" min="7" style="240" width="19"/>
    <col collapsed="false" customWidth="true" hidden="false" outlineLevel="0" max="8" min="8" style="240" width="23.11"/>
    <col collapsed="false" customWidth="true" hidden="false" outlineLevel="0" max="10" min="9" style="240" width="22.33"/>
    <col collapsed="false" customWidth="false" hidden="false" outlineLevel="0" max="16384" min="11" style="240" width="8.67"/>
  </cols>
  <sheetData>
    <row r="2" customFormat="false" ht="13.5" hidden="false" customHeight="false" outlineLevel="0" collapsed="false">
      <c r="H2" s="241" t="s">
        <v>4</v>
      </c>
      <c r="I2" s="241" t="s">
        <v>245</v>
      </c>
      <c r="J2" s="241" t="s">
        <v>884</v>
      </c>
    </row>
    <row r="3" customFormat="false" ht="13.5" hidden="false" customHeight="false" outlineLevel="0" collapsed="false">
      <c r="B3" s="242" t="s">
        <v>885</v>
      </c>
      <c r="C3" s="242"/>
      <c r="D3" s="242"/>
      <c r="E3" s="242"/>
      <c r="F3" s="242"/>
      <c r="G3" s="242"/>
      <c r="H3" s="242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8" t="n">
        <f aca="false">'150.00'!K10</f>
        <v>2025</v>
      </c>
      <c r="I8" s="248" t="n">
        <f aca="false">H8</f>
        <v>2025</v>
      </c>
      <c r="J8" s="248" t="n">
        <f aca="false">H8</f>
        <v>2025</v>
      </c>
    </row>
    <row r="9" customFormat="false" ht="14.25" hidden="false" customHeight="false" outlineLevel="0" collapsed="false">
      <c r="A9" s="246"/>
      <c r="B9" s="389" t="s">
        <v>886</v>
      </c>
      <c r="C9" s="389"/>
      <c r="D9" s="389"/>
      <c r="E9" s="389"/>
      <c r="F9" s="389"/>
      <c r="G9" s="389"/>
      <c r="H9" s="241" t="s">
        <v>245</v>
      </c>
      <c r="I9" s="241" t="s">
        <v>884</v>
      </c>
      <c r="J9" s="241" t="s">
        <v>4</v>
      </c>
    </row>
    <row r="10" customFormat="false" ht="30.75" hidden="false" customHeight="true" outlineLevel="0" collapsed="false">
      <c r="A10" s="390" t="s">
        <v>887</v>
      </c>
      <c r="B10" s="250" t="s">
        <v>520</v>
      </c>
      <c r="C10" s="250"/>
      <c r="D10" s="250"/>
      <c r="E10" s="250"/>
      <c r="F10" s="250"/>
      <c r="G10" s="250"/>
      <c r="H10" s="391" t="s">
        <v>888</v>
      </c>
      <c r="I10" s="391" t="s">
        <v>889</v>
      </c>
      <c r="J10" s="391" t="s">
        <v>890</v>
      </c>
    </row>
    <row r="11" customFormat="false" ht="17.25" hidden="false" customHeight="true" outlineLevel="0" collapsed="false">
      <c r="A11" s="392"/>
      <c r="B11" s="393" t="s">
        <v>249</v>
      </c>
      <c r="C11" s="393" t="s">
        <v>7</v>
      </c>
      <c r="D11" s="394" t="s">
        <v>891</v>
      </c>
      <c r="E11" s="394"/>
      <c r="F11" s="394"/>
      <c r="G11" s="394"/>
      <c r="H11" s="391"/>
      <c r="I11" s="391"/>
      <c r="J11" s="391"/>
    </row>
    <row r="12" customFormat="false" ht="27" hidden="false" customHeight="true" outlineLevel="0" collapsed="false">
      <c r="A12" s="395" t="s">
        <v>83</v>
      </c>
      <c r="B12" s="258" t="s">
        <v>892</v>
      </c>
      <c r="C12" s="258"/>
      <c r="D12" s="258"/>
      <c r="E12" s="258"/>
      <c r="F12" s="258"/>
      <c r="G12" s="258"/>
      <c r="H12" s="396" t="n">
        <f aca="false">H14+H28+H42+H56+H70+H84+H98</f>
        <v>0</v>
      </c>
      <c r="I12" s="396" t="n">
        <f aca="false">I14+I28+I42+I56+I70+I84+I98</f>
        <v>0</v>
      </c>
      <c r="J12" s="396" t="n">
        <f aca="false">J14+J28+J42+J56+J70+J84+J98</f>
        <v>0</v>
      </c>
    </row>
    <row r="13" customFormat="false" ht="12.75" hidden="false" customHeight="true" outlineLevel="0" collapsed="false">
      <c r="A13" s="397"/>
      <c r="B13" s="398" t="s">
        <v>893</v>
      </c>
      <c r="C13" s="398"/>
      <c r="D13" s="398"/>
      <c r="E13" s="398"/>
      <c r="F13" s="398"/>
      <c r="G13" s="398"/>
      <c r="H13" s="257"/>
      <c r="I13" s="257"/>
      <c r="J13" s="257"/>
    </row>
    <row r="14" customFormat="false" ht="20.25" hidden="false" customHeight="true" outlineLevel="0" collapsed="false">
      <c r="A14" s="397" t="n">
        <v>1</v>
      </c>
      <c r="B14" s="398" t="s">
        <v>894</v>
      </c>
      <c r="C14" s="398"/>
      <c r="D14" s="398"/>
      <c r="E14" s="398"/>
      <c r="F14" s="398"/>
      <c r="G14" s="398"/>
      <c r="H14" s="257" t="n">
        <f aca="false">SUM(H15:H27)</f>
        <v>0</v>
      </c>
      <c r="I14" s="257" t="n">
        <f aca="false">SUM(I15:I27)</f>
        <v>0</v>
      </c>
      <c r="J14" s="257" t="n">
        <f aca="false">SUM(J15:J27)</f>
        <v>0</v>
      </c>
    </row>
    <row r="15" customFormat="false" ht="20.25" hidden="false" customHeight="true" outlineLevel="1" collapsed="false">
      <c r="A15" s="397"/>
      <c r="B15" s="399"/>
      <c r="C15" s="400"/>
      <c r="D15" s="401"/>
      <c r="E15" s="401"/>
      <c r="F15" s="401"/>
      <c r="G15" s="401"/>
      <c r="H15" s="402"/>
      <c r="I15" s="402"/>
      <c r="J15" s="257" t="n">
        <f aca="false">SUM(H15:I15)</f>
        <v>0</v>
      </c>
    </row>
    <row r="16" customFormat="false" ht="20.25" hidden="false" customHeight="true" outlineLevel="1" collapsed="false">
      <c r="A16" s="397"/>
      <c r="B16" s="399"/>
      <c r="C16" s="400"/>
      <c r="D16" s="401"/>
      <c r="E16" s="401"/>
      <c r="F16" s="401"/>
      <c r="G16" s="401"/>
      <c r="H16" s="402"/>
      <c r="I16" s="402"/>
      <c r="J16" s="257" t="n">
        <f aca="false">SUM(H16:I16)</f>
        <v>0</v>
      </c>
    </row>
    <row r="17" customFormat="false" ht="20.25" hidden="false" customHeight="true" outlineLevel="1" collapsed="false">
      <c r="A17" s="397"/>
      <c r="B17" s="399"/>
      <c r="C17" s="400"/>
      <c r="D17" s="401"/>
      <c r="E17" s="401"/>
      <c r="F17" s="401"/>
      <c r="G17" s="401"/>
      <c r="H17" s="402"/>
      <c r="I17" s="402"/>
      <c r="J17" s="257" t="n">
        <f aca="false">SUM(H17:I17)</f>
        <v>0</v>
      </c>
    </row>
    <row r="18" customFormat="false" ht="20.25" hidden="false" customHeight="true" outlineLevel="1" collapsed="false">
      <c r="A18" s="397"/>
      <c r="B18" s="399"/>
      <c r="C18" s="400"/>
      <c r="D18" s="401"/>
      <c r="E18" s="401"/>
      <c r="F18" s="401"/>
      <c r="G18" s="401"/>
      <c r="H18" s="402"/>
      <c r="I18" s="402"/>
      <c r="J18" s="257" t="n">
        <f aca="false">SUM(H18:I18)</f>
        <v>0</v>
      </c>
    </row>
    <row r="19" customFormat="false" ht="20.25" hidden="false" customHeight="true" outlineLevel="1" collapsed="false">
      <c r="A19" s="397"/>
      <c r="B19" s="399"/>
      <c r="C19" s="400"/>
      <c r="D19" s="401"/>
      <c r="E19" s="401"/>
      <c r="F19" s="401"/>
      <c r="G19" s="401"/>
      <c r="H19" s="402"/>
      <c r="I19" s="402"/>
      <c r="J19" s="257" t="n">
        <f aca="false">SUM(H19:I19)</f>
        <v>0</v>
      </c>
    </row>
    <row r="20" customFormat="false" ht="20.25" hidden="false" customHeight="true" outlineLevel="1" collapsed="false">
      <c r="A20" s="397"/>
      <c r="B20" s="399"/>
      <c r="C20" s="400"/>
      <c r="D20" s="401"/>
      <c r="E20" s="401"/>
      <c r="F20" s="401"/>
      <c r="G20" s="401"/>
      <c r="H20" s="402"/>
      <c r="I20" s="402"/>
      <c r="J20" s="257" t="n">
        <f aca="false">SUM(H20:I20)</f>
        <v>0</v>
      </c>
    </row>
    <row r="21" customFormat="false" ht="20.25" hidden="false" customHeight="true" outlineLevel="1" collapsed="false">
      <c r="A21" s="397"/>
      <c r="B21" s="399"/>
      <c r="C21" s="400"/>
      <c r="D21" s="401"/>
      <c r="E21" s="401"/>
      <c r="F21" s="401"/>
      <c r="G21" s="401"/>
      <c r="H21" s="402"/>
      <c r="I21" s="402"/>
      <c r="J21" s="257" t="n">
        <f aca="false">SUM(H21:I21)</f>
        <v>0</v>
      </c>
    </row>
    <row r="22" customFormat="false" ht="20.25" hidden="false" customHeight="true" outlineLevel="1" collapsed="false">
      <c r="A22" s="397"/>
      <c r="B22" s="399"/>
      <c r="C22" s="400"/>
      <c r="D22" s="401"/>
      <c r="E22" s="401"/>
      <c r="F22" s="401"/>
      <c r="G22" s="401"/>
      <c r="H22" s="402"/>
      <c r="I22" s="402"/>
      <c r="J22" s="257" t="n">
        <f aca="false">SUM(H22:I22)</f>
        <v>0</v>
      </c>
    </row>
    <row r="23" customFormat="false" ht="20.25" hidden="false" customHeight="true" outlineLevel="1" collapsed="false">
      <c r="A23" s="397"/>
      <c r="B23" s="399"/>
      <c r="C23" s="400"/>
      <c r="D23" s="401"/>
      <c r="E23" s="401"/>
      <c r="F23" s="401"/>
      <c r="G23" s="401"/>
      <c r="H23" s="402"/>
      <c r="I23" s="402"/>
      <c r="J23" s="257" t="n">
        <f aca="false">SUM(H23:I23)</f>
        <v>0</v>
      </c>
    </row>
    <row r="24" customFormat="false" ht="20.25" hidden="false" customHeight="true" outlineLevel="1" collapsed="false">
      <c r="A24" s="397"/>
      <c r="B24" s="399"/>
      <c r="C24" s="400"/>
      <c r="D24" s="401"/>
      <c r="E24" s="401"/>
      <c r="F24" s="401"/>
      <c r="G24" s="401"/>
      <c r="H24" s="402"/>
      <c r="I24" s="402"/>
      <c r="J24" s="257" t="n">
        <f aca="false">SUM(H24:I24)</f>
        <v>0</v>
      </c>
    </row>
    <row r="25" customFormat="false" ht="20.25" hidden="false" customHeight="true" outlineLevel="1" collapsed="false">
      <c r="A25" s="397"/>
      <c r="B25" s="399"/>
      <c r="C25" s="400"/>
      <c r="D25" s="401"/>
      <c r="E25" s="401"/>
      <c r="F25" s="401"/>
      <c r="G25" s="401"/>
      <c r="H25" s="402"/>
      <c r="I25" s="402"/>
      <c r="J25" s="257" t="n">
        <f aca="false">SUM(H25:I25)</f>
        <v>0</v>
      </c>
    </row>
    <row r="26" customFormat="false" ht="20.25" hidden="false" customHeight="true" outlineLevel="1" collapsed="false">
      <c r="A26" s="397"/>
      <c r="B26" s="399"/>
      <c r="C26" s="400"/>
      <c r="D26" s="401"/>
      <c r="E26" s="401"/>
      <c r="F26" s="401"/>
      <c r="G26" s="401"/>
      <c r="H26" s="402"/>
      <c r="I26" s="402"/>
      <c r="J26" s="257" t="n">
        <f aca="false">SUM(H26:I26)</f>
        <v>0</v>
      </c>
    </row>
    <row r="27" customFormat="false" ht="20.25" hidden="false" customHeight="true" outlineLevel="1" collapsed="false">
      <c r="A27" s="397"/>
      <c r="B27" s="399"/>
      <c r="C27" s="400"/>
      <c r="D27" s="401"/>
      <c r="E27" s="401"/>
      <c r="F27" s="401"/>
      <c r="G27" s="401"/>
      <c r="H27" s="402"/>
      <c r="I27" s="402"/>
      <c r="J27" s="257" t="n">
        <f aca="false">SUM(H27:I27)</f>
        <v>0</v>
      </c>
    </row>
    <row r="28" customFormat="false" ht="20.25" hidden="false" customHeight="true" outlineLevel="0" collapsed="false">
      <c r="A28" s="397" t="n">
        <v>2</v>
      </c>
      <c r="B28" s="398" t="s">
        <v>895</v>
      </c>
      <c r="C28" s="398"/>
      <c r="D28" s="398"/>
      <c r="E28" s="398"/>
      <c r="F28" s="398"/>
      <c r="G28" s="398"/>
      <c r="H28" s="257" t="n">
        <f aca="false">SUM(H29:H41)</f>
        <v>0</v>
      </c>
      <c r="I28" s="257" t="n">
        <f aca="false">SUM(I29:I41)</f>
        <v>0</v>
      </c>
      <c r="J28" s="257" t="n">
        <f aca="false">SUM(J29:J41)</f>
        <v>0</v>
      </c>
    </row>
    <row r="29" customFormat="false" ht="20.25" hidden="false" customHeight="true" outlineLevel="1" collapsed="false">
      <c r="A29" s="397"/>
      <c r="B29" s="399"/>
      <c r="C29" s="400"/>
      <c r="D29" s="401"/>
      <c r="E29" s="401"/>
      <c r="F29" s="401"/>
      <c r="G29" s="401"/>
      <c r="H29" s="402"/>
      <c r="I29" s="402"/>
      <c r="J29" s="257" t="n">
        <f aca="false">SUM(H29:I29)</f>
        <v>0</v>
      </c>
    </row>
    <row r="30" customFormat="false" ht="20.25" hidden="false" customHeight="true" outlineLevel="1" collapsed="false">
      <c r="A30" s="397"/>
      <c r="B30" s="399"/>
      <c r="C30" s="400"/>
      <c r="D30" s="401"/>
      <c r="E30" s="401"/>
      <c r="F30" s="401"/>
      <c r="G30" s="401"/>
      <c r="H30" s="402"/>
      <c r="I30" s="402"/>
      <c r="J30" s="257" t="n">
        <f aca="false">SUM(H30:I30)</f>
        <v>0</v>
      </c>
    </row>
    <row r="31" customFormat="false" ht="20.25" hidden="false" customHeight="true" outlineLevel="1" collapsed="false">
      <c r="A31" s="397"/>
      <c r="B31" s="399"/>
      <c r="C31" s="400"/>
      <c r="D31" s="401"/>
      <c r="E31" s="401"/>
      <c r="F31" s="401"/>
      <c r="G31" s="401"/>
      <c r="H31" s="402"/>
      <c r="I31" s="402"/>
      <c r="J31" s="257" t="n">
        <f aca="false">SUM(H31:I31)</f>
        <v>0</v>
      </c>
    </row>
    <row r="32" customFormat="false" ht="20.25" hidden="false" customHeight="true" outlineLevel="1" collapsed="false">
      <c r="A32" s="397"/>
      <c r="B32" s="399"/>
      <c r="C32" s="400"/>
      <c r="D32" s="401"/>
      <c r="E32" s="401"/>
      <c r="F32" s="401"/>
      <c r="G32" s="401"/>
      <c r="H32" s="402"/>
      <c r="I32" s="402"/>
      <c r="J32" s="257" t="n">
        <f aca="false">SUM(H32:I32)</f>
        <v>0</v>
      </c>
    </row>
    <row r="33" customFormat="false" ht="20.25" hidden="false" customHeight="true" outlineLevel="1" collapsed="false">
      <c r="A33" s="397"/>
      <c r="B33" s="399"/>
      <c r="C33" s="400"/>
      <c r="D33" s="401"/>
      <c r="E33" s="401"/>
      <c r="F33" s="401"/>
      <c r="G33" s="401"/>
      <c r="H33" s="402"/>
      <c r="I33" s="402"/>
      <c r="J33" s="257" t="n">
        <f aca="false">SUM(H33:I33)</f>
        <v>0</v>
      </c>
    </row>
    <row r="34" customFormat="false" ht="20.25" hidden="false" customHeight="true" outlineLevel="1" collapsed="false">
      <c r="A34" s="397"/>
      <c r="B34" s="399"/>
      <c r="C34" s="400"/>
      <c r="D34" s="401"/>
      <c r="E34" s="401"/>
      <c r="F34" s="401"/>
      <c r="G34" s="401"/>
      <c r="H34" s="402"/>
      <c r="I34" s="402"/>
      <c r="J34" s="257" t="n">
        <f aca="false">SUM(H34:I34)</f>
        <v>0</v>
      </c>
    </row>
    <row r="35" customFormat="false" ht="20.25" hidden="false" customHeight="true" outlineLevel="1" collapsed="false">
      <c r="A35" s="397"/>
      <c r="B35" s="399"/>
      <c r="C35" s="400"/>
      <c r="D35" s="401"/>
      <c r="E35" s="401"/>
      <c r="F35" s="401"/>
      <c r="G35" s="401"/>
      <c r="H35" s="402"/>
      <c r="I35" s="402"/>
      <c r="J35" s="257" t="n">
        <f aca="false">SUM(H35:I35)</f>
        <v>0</v>
      </c>
    </row>
    <row r="36" customFormat="false" ht="20.25" hidden="false" customHeight="true" outlineLevel="1" collapsed="false">
      <c r="A36" s="397"/>
      <c r="B36" s="399"/>
      <c r="C36" s="400"/>
      <c r="D36" s="401"/>
      <c r="E36" s="401"/>
      <c r="F36" s="401"/>
      <c r="G36" s="401"/>
      <c r="H36" s="402"/>
      <c r="I36" s="402"/>
      <c r="J36" s="257" t="n">
        <f aca="false">SUM(H36:I36)</f>
        <v>0</v>
      </c>
    </row>
    <row r="37" customFormat="false" ht="20.25" hidden="false" customHeight="true" outlineLevel="1" collapsed="false">
      <c r="A37" s="397"/>
      <c r="B37" s="399"/>
      <c r="C37" s="400"/>
      <c r="D37" s="401"/>
      <c r="E37" s="401"/>
      <c r="F37" s="401"/>
      <c r="G37" s="401"/>
      <c r="H37" s="402"/>
      <c r="I37" s="402"/>
      <c r="J37" s="257" t="n">
        <f aca="false">SUM(H37:I37)</f>
        <v>0</v>
      </c>
    </row>
    <row r="38" customFormat="false" ht="20.25" hidden="false" customHeight="true" outlineLevel="1" collapsed="false">
      <c r="A38" s="397"/>
      <c r="B38" s="399"/>
      <c r="C38" s="400"/>
      <c r="D38" s="401"/>
      <c r="E38" s="401"/>
      <c r="F38" s="401"/>
      <c r="G38" s="401"/>
      <c r="H38" s="402"/>
      <c r="I38" s="402"/>
      <c r="J38" s="257" t="n">
        <f aca="false">SUM(H38:I38)</f>
        <v>0</v>
      </c>
    </row>
    <row r="39" customFormat="false" ht="20.25" hidden="false" customHeight="true" outlineLevel="1" collapsed="false">
      <c r="A39" s="397"/>
      <c r="B39" s="399"/>
      <c r="C39" s="400"/>
      <c r="D39" s="401"/>
      <c r="E39" s="401"/>
      <c r="F39" s="401"/>
      <c r="G39" s="401"/>
      <c r="H39" s="402"/>
      <c r="I39" s="402"/>
      <c r="J39" s="257" t="n">
        <f aca="false">SUM(H39:I39)</f>
        <v>0</v>
      </c>
    </row>
    <row r="40" customFormat="false" ht="20.25" hidden="false" customHeight="true" outlineLevel="1" collapsed="false">
      <c r="A40" s="397"/>
      <c r="B40" s="399"/>
      <c r="C40" s="400"/>
      <c r="D40" s="401"/>
      <c r="E40" s="401"/>
      <c r="F40" s="401"/>
      <c r="G40" s="401"/>
      <c r="H40" s="402"/>
      <c r="I40" s="402"/>
      <c r="J40" s="257" t="n">
        <f aca="false">SUM(H40:I40)</f>
        <v>0</v>
      </c>
    </row>
    <row r="41" customFormat="false" ht="20.25" hidden="false" customHeight="true" outlineLevel="1" collapsed="false">
      <c r="A41" s="397"/>
      <c r="B41" s="399"/>
      <c r="C41" s="400"/>
      <c r="D41" s="401"/>
      <c r="E41" s="401"/>
      <c r="F41" s="401"/>
      <c r="G41" s="401"/>
      <c r="H41" s="402"/>
      <c r="I41" s="402"/>
      <c r="J41" s="257" t="n">
        <f aca="false">SUM(H41:I41)</f>
        <v>0</v>
      </c>
    </row>
    <row r="42" customFormat="false" ht="20.25" hidden="false" customHeight="true" outlineLevel="0" collapsed="false">
      <c r="A42" s="397" t="n">
        <v>3</v>
      </c>
      <c r="B42" s="398" t="s">
        <v>896</v>
      </c>
      <c r="C42" s="398"/>
      <c r="D42" s="398"/>
      <c r="E42" s="398"/>
      <c r="F42" s="398"/>
      <c r="G42" s="398"/>
      <c r="H42" s="257" t="n">
        <f aca="false">SUM(H43:H55)</f>
        <v>0</v>
      </c>
      <c r="I42" s="257" t="n">
        <f aca="false">SUM(I43:I55)</f>
        <v>0</v>
      </c>
      <c r="J42" s="257" t="n">
        <f aca="false">SUM(J43:J55)</f>
        <v>0</v>
      </c>
    </row>
    <row r="43" customFormat="false" ht="20.25" hidden="false" customHeight="true" outlineLevel="1" collapsed="false">
      <c r="A43" s="397"/>
      <c r="B43" s="399"/>
      <c r="C43" s="400"/>
      <c r="D43" s="401"/>
      <c r="E43" s="401"/>
      <c r="F43" s="401"/>
      <c r="G43" s="401"/>
      <c r="H43" s="402"/>
      <c r="I43" s="402"/>
      <c r="J43" s="257" t="n">
        <f aca="false">SUM(H43:I43)</f>
        <v>0</v>
      </c>
    </row>
    <row r="44" customFormat="false" ht="20.25" hidden="false" customHeight="true" outlineLevel="1" collapsed="false">
      <c r="A44" s="397"/>
      <c r="B44" s="399"/>
      <c r="C44" s="400"/>
      <c r="D44" s="401"/>
      <c r="E44" s="401"/>
      <c r="F44" s="401"/>
      <c r="G44" s="401"/>
      <c r="H44" s="402"/>
      <c r="I44" s="402"/>
      <c r="J44" s="257" t="n">
        <f aca="false">SUM(H44:I44)</f>
        <v>0</v>
      </c>
    </row>
    <row r="45" customFormat="false" ht="20.25" hidden="false" customHeight="true" outlineLevel="1" collapsed="false">
      <c r="A45" s="397"/>
      <c r="B45" s="399"/>
      <c r="C45" s="400"/>
      <c r="D45" s="401"/>
      <c r="E45" s="401"/>
      <c r="F45" s="401"/>
      <c r="G45" s="401"/>
      <c r="H45" s="402"/>
      <c r="I45" s="402"/>
      <c r="J45" s="257" t="n">
        <f aca="false">SUM(H45:I45)</f>
        <v>0</v>
      </c>
    </row>
    <row r="46" customFormat="false" ht="20.25" hidden="false" customHeight="true" outlineLevel="1" collapsed="false">
      <c r="A46" s="397"/>
      <c r="B46" s="399"/>
      <c r="C46" s="400"/>
      <c r="D46" s="401"/>
      <c r="E46" s="401"/>
      <c r="F46" s="401"/>
      <c r="G46" s="401"/>
      <c r="H46" s="402"/>
      <c r="I46" s="402"/>
      <c r="J46" s="257" t="n">
        <f aca="false">SUM(H46:I46)</f>
        <v>0</v>
      </c>
    </row>
    <row r="47" customFormat="false" ht="20.25" hidden="false" customHeight="true" outlineLevel="1" collapsed="false">
      <c r="A47" s="397"/>
      <c r="B47" s="399"/>
      <c r="C47" s="400"/>
      <c r="D47" s="401"/>
      <c r="E47" s="401"/>
      <c r="F47" s="401"/>
      <c r="G47" s="401"/>
      <c r="H47" s="402"/>
      <c r="I47" s="402"/>
      <c r="J47" s="257" t="n">
        <f aca="false">SUM(H47:I47)</f>
        <v>0</v>
      </c>
    </row>
    <row r="48" customFormat="false" ht="20.25" hidden="false" customHeight="true" outlineLevel="1" collapsed="false">
      <c r="A48" s="397"/>
      <c r="B48" s="399"/>
      <c r="C48" s="400"/>
      <c r="D48" s="401"/>
      <c r="E48" s="401"/>
      <c r="F48" s="401"/>
      <c r="G48" s="401"/>
      <c r="H48" s="402"/>
      <c r="I48" s="402"/>
      <c r="J48" s="257" t="n">
        <f aca="false">SUM(H48:I48)</f>
        <v>0</v>
      </c>
    </row>
    <row r="49" customFormat="false" ht="20.25" hidden="false" customHeight="true" outlineLevel="1" collapsed="false">
      <c r="A49" s="397"/>
      <c r="B49" s="399"/>
      <c r="C49" s="400"/>
      <c r="D49" s="401"/>
      <c r="E49" s="401"/>
      <c r="F49" s="401"/>
      <c r="G49" s="401"/>
      <c r="H49" s="402"/>
      <c r="I49" s="402"/>
      <c r="J49" s="257" t="n">
        <f aca="false">SUM(H49:I49)</f>
        <v>0</v>
      </c>
    </row>
    <row r="50" customFormat="false" ht="20.25" hidden="false" customHeight="true" outlineLevel="1" collapsed="false">
      <c r="A50" s="397"/>
      <c r="B50" s="399"/>
      <c r="C50" s="400"/>
      <c r="D50" s="401"/>
      <c r="E50" s="401"/>
      <c r="F50" s="401"/>
      <c r="G50" s="401"/>
      <c r="H50" s="402"/>
      <c r="I50" s="402"/>
      <c r="J50" s="257" t="n">
        <f aca="false">SUM(H50:I50)</f>
        <v>0</v>
      </c>
    </row>
    <row r="51" customFormat="false" ht="20.25" hidden="false" customHeight="true" outlineLevel="1" collapsed="false">
      <c r="A51" s="397"/>
      <c r="B51" s="399"/>
      <c r="C51" s="400"/>
      <c r="D51" s="401"/>
      <c r="E51" s="401"/>
      <c r="F51" s="401"/>
      <c r="G51" s="401"/>
      <c r="H51" s="402"/>
      <c r="I51" s="402"/>
      <c r="J51" s="257" t="n">
        <f aca="false">SUM(H51:I51)</f>
        <v>0</v>
      </c>
    </row>
    <row r="52" customFormat="false" ht="20.25" hidden="false" customHeight="true" outlineLevel="1" collapsed="false">
      <c r="A52" s="397"/>
      <c r="B52" s="399"/>
      <c r="C52" s="400"/>
      <c r="D52" s="401"/>
      <c r="E52" s="401"/>
      <c r="F52" s="401"/>
      <c r="G52" s="401"/>
      <c r="H52" s="402"/>
      <c r="I52" s="402"/>
      <c r="J52" s="257" t="n">
        <f aca="false">SUM(H52:I52)</f>
        <v>0</v>
      </c>
    </row>
    <row r="53" customFormat="false" ht="20.25" hidden="false" customHeight="true" outlineLevel="1" collapsed="false">
      <c r="A53" s="397"/>
      <c r="B53" s="399"/>
      <c r="C53" s="400"/>
      <c r="D53" s="401"/>
      <c r="E53" s="401"/>
      <c r="F53" s="401"/>
      <c r="G53" s="401"/>
      <c r="H53" s="402"/>
      <c r="I53" s="402"/>
      <c r="J53" s="257" t="n">
        <f aca="false">SUM(H53:I53)</f>
        <v>0</v>
      </c>
    </row>
    <row r="54" customFormat="false" ht="20.25" hidden="false" customHeight="true" outlineLevel="1" collapsed="false">
      <c r="A54" s="397"/>
      <c r="B54" s="399"/>
      <c r="C54" s="400"/>
      <c r="D54" s="401"/>
      <c r="E54" s="401"/>
      <c r="F54" s="401"/>
      <c r="G54" s="401"/>
      <c r="H54" s="402"/>
      <c r="I54" s="402"/>
      <c r="J54" s="257" t="n">
        <f aca="false">SUM(H54:I54)</f>
        <v>0</v>
      </c>
    </row>
    <row r="55" customFormat="false" ht="20.25" hidden="false" customHeight="true" outlineLevel="1" collapsed="false">
      <c r="A55" s="397"/>
      <c r="B55" s="399"/>
      <c r="C55" s="400"/>
      <c r="D55" s="401"/>
      <c r="E55" s="401"/>
      <c r="F55" s="401"/>
      <c r="G55" s="401"/>
      <c r="H55" s="402"/>
      <c r="I55" s="402"/>
      <c r="J55" s="257" t="n">
        <f aca="false">SUM(H55:I55)</f>
        <v>0</v>
      </c>
    </row>
    <row r="56" customFormat="false" ht="20.25" hidden="false" customHeight="true" outlineLevel="0" collapsed="false">
      <c r="A56" s="397" t="n">
        <v>4</v>
      </c>
      <c r="B56" s="398" t="s">
        <v>897</v>
      </c>
      <c r="C56" s="398"/>
      <c r="D56" s="398"/>
      <c r="E56" s="398"/>
      <c r="F56" s="398"/>
      <c r="G56" s="398"/>
      <c r="H56" s="257" t="n">
        <f aca="false">SUM(H57:H69)</f>
        <v>0</v>
      </c>
      <c r="I56" s="257" t="n">
        <f aca="false">SUM(I57:I69)</f>
        <v>0</v>
      </c>
      <c r="J56" s="257" t="n">
        <f aca="false">SUM(J57:J69)</f>
        <v>0</v>
      </c>
    </row>
    <row r="57" customFormat="false" ht="20.25" hidden="false" customHeight="true" outlineLevel="1" collapsed="false">
      <c r="A57" s="397"/>
      <c r="B57" s="399"/>
      <c r="C57" s="400"/>
      <c r="D57" s="401"/>
      <c r="E57" s="401"/>
      <c r="F57" s="401"/>
      <c r="G57" s="401"/>
      <c r="H57" s="402"/>
      <c r="I57" s="402"/>
      <c r="J57" s="257" t="n">
        <f aca="false">SUM(H57:I57)</f>
        <v>0</v>
      </c>
    </row>
    <row r="58" customFormat="false" ht="20.25" hidden="false" customHeight="true" outlineLevel="1" collapsed="false">
      <c r="A58" s="397"/>
      <c r="B58" s="399"/>
      <c r="C58" s="400"/>
      <c r="D58" s="401"/>
      <c r="E58" s="401"/>
      <c r="F58" s="401"/>
      <c r="G58" s="401"/>
      <c r="H58" s="402"/>
      <c r="I58" s="402"/>
      <c r="J58" s="257" t="n">
        <f aca="false">SUM(H58:I58)</f>
        <v>0</v>
      </c>
    </row>
    <row r="59" customFormat="false" ht="20.25" hidden="false" customHeight="true" outlineLevel="1" collapsed="false">
      <c r="A59" s="397"/>
      <c r="B59" s="399"/>
      <c r="C59" s="400"/>
      <c r="D59" s="401"/>
      <c r="E59" s="401"/>
      <c r="F59" s="401"/>
      <c r="G59" s="401"/>
      <c r="H59" s="402"/>
      <c r="I59" s="402"/>
      <c r="J59" s="257" t="n">
        <f aca="false">SUM(H59:I59)</f>
        <v>0</v>
      </c>
    </row>
    <row r="60" customFormat="false" ht="20.25" hidden="false" customHeight="true" outlineLevel="1" collapsed="false">
      <c r="A60" s="397"/>
      <c r="B60" s="399"/>
      <c r="C60" s="400"/>
      <c r="D60" s="401"/>
      <c r="E60" s="401"/>
      <c r="F60" s="401"/>
      <c r="G60" s="401"/>
      <c r="H60" s="402"/>
      <c r="I60" s="402"/>
      <c r="J60" s="257" t="n">
        <f aca="false">SUM(H60:I60)</f>
        <v>0</v>
      </c>
    </row>
    <row r="61" customFormat="false" ht="20.25" hidden="false" customHeight="true" outlineLevel="1" collapsed="false">
      <c r="A61" s="397"/>
      <c r="B61" s="399"/>
      <c r="C61" s="400"/>
      <c r="D61" s="401"/>
      <c r="E61" s="401"/>
      <c r="F61" s="401"/>
      <c r="G61" s="401"/>
      <c r="H61" s="402"/>
      <c r="I61" s="402"/>
      <c r="J61" s="257" t="n">
        <f aca="false">SUM(H61:I61)</f>
        <v>0</v>
      </c>
    </row>
    <row r="62" customFormat="false" ht="20.25" hidden="false" customHeight="true" outlineLevel="1" collapsed="false">
      <c r="A62" s="397"/>
      <c r="B62" s="399"/>
      <c r="C62" s="400"/>
      <c r="D62" s="401"/>
      <c r="E62" s="401"/>
      <c r="F62" s="401"/>
      <c r="G62" s="401"/>
      <c r="H62" s="402"/>
      <c r="I62" s="402"/>
      <c r="J62" s="257" t="n">
        <f aca="false">SUM(H62:I62)</f>
        <v>0</v>
      </c>
    </row>
    <row r="63" customFormat="false" ht="20.25" hidden="false" customHeight="true" outlineLevel="1" collapsed="false">
      <c r="A63" s="397"/>
      <c r="B63" s="399"/>
      <c r="C63" s="400"/>
      <c r="D63" s="401"/>
      <c r="E63" s="401"/>
      <c r="F63" s="401"/>
      <c r="G63" s="401"/>
      <c r="H63" s="402"/>
      <c r="I63" s="402"/>
      <c r="J63" s="257" t="n">
        <f aca="false">SUM(H63:I63)</f>
        <v>0</v>
      </c>
    </row>
    <row r="64" customFormat="false" ht="20.25" hidden="false" customHeight="true" outlineLevel="1" collapsed="false">
      <c r="A64" s="397"/>
      <c r="B64" s="399"/>
      <c r="C64" s="400"/>
      <c r="D64" s="401"/>
      <c r="E64" s="401"/>
      <c r="F64" s="401"/>
      <c r="G64" s="401"/>
      <c r="H64" s="402"/>
      <c r="I64" s="402"/>
      <c r="J64" s="257" t="n">
        <f aca="false">SUM(H64:I64)</f>
        <v>0</v>
      </c>
    </row>
    <row r="65" customFormat="false" ht="20.25" hidden="false" customHeight="true" outlineLevel="1" collapsed="false">
      <c r="A65" s="397"/>
      <c r="B65" s="399"/>
      <c r="C65" s="400"/>
      <c r="D65" s="401"/>
      <c r="E65" s="401"/>
      <c r="F65" s="401"/>
      <c r="G65" s="401"/>
      <c r="H65" s="402"/>
      <c r="I65" s="402"/>
      <c r="J65" s="257" t="n">
        <f aca="false">SUM(H65:I65)</f>
        <v>0</v>
      </c>
    </row>
    <row r="66" customFormat="false" ht="20.25" hidden="false" customHeight="true" outlineLevel="1" collapsed="false">
      <c r="A66" s="397"/>
      <c r="B66" s="399"/>
      <c r="C66" s="400"/>
      <c r="D66" s="401"/>
      <c r="E66" s="401"/>
      <c r="F66" s="401"/>
      <c r="G66" s="401"/>
      <c r="H66" s="402"/>
      <c r="I66" s="402"/>
      <c r="J66" s="257" t="n">
        <f aca="false">SUM(H66:I66)</f>
        <v>0</v>
      </c>
    </row>
    <row r="67" customFormat="false" ht="20.25" hidden="false" customHeight="true" outlineLevel="1" collapsed="false">
      <c r="A67" s="397"/>
      <c r="B67" s="399"/>
      <c r="C67" s="400"/>
      <c r="D67" s="401"/>
      <c r="E67" s="401"/>
      <c r="F67" s="401"/>
      <c r="G67" s="401"/>
      <c r="H67" s="402"/>
      <c r="I67" s="402"/>
      <c r="J67" s="257" t="n">
        <f aca="false">SUM(H67:I67)</f>
        <v>0</v>
      </c>
    </row>
    <row r="68" customFormat="false" ht="20.25" hidden="false" customHeight="true" outlineLevel="1" collapsed="false">
      <c r="A68" s="397"/>
      <c r="B68" s="399"/>
      <c r="C68" s="400"/>
      <c r="D68" s="401"/>
      <c r="E68" s="401"/>
      <c r="F68" s="401"/>
      <c r="G68" s="401"/>
      <c r="H68" s="402"/>
      <c r="I68" s="402"/>
      <c r="J68" s="257" t="n">
        <f aca="false">SUM(H68:I68)</f>
        <v>0</v>
      </c>
    </row>
    <row r="69" customFormat="false" ht="20.25" hidden="false" customHeight="true" outlineLevel="1" collapsed="false">
      <c r="A69" s="397"/>
      <c r="B69" s="399"/>
      <c r="C69" s="400"/>
      <c r="D69" s="401"/>
      <c r="E69" s="401"/>
      <c r="F69" s="401"/>
      <c r="G69" s="401"/>
      <c r="H69" s="402"/>
      <c r="I69" s="402"/>
      <c r="J69" s="257" t="n">
        <f aca="false">SUM(H69:I69)</f>
        <v>0</v>
      </c>
    </row>
    <row r="70" customFormat="false" ht="20.25" hidden="false" customHeight="true" outlineLevel="0" collapsed="false">
      <c r="A70" s="397" t="n">
        <v>5</v>
      </c>
      <c r="B70" s="398" t="s">
        <v>898</v>
      </c>
      <c r="C70" s="398"/>
      <c r="D70" s="398"/>
      <c r="E70" s="398"/>
      <c r="F70" s="398"/>
      <c r="G70" s="398"/>
      <c r="H70" s="257" t="n">
        <f aca="false">SUM(H71:H83)</f>
        <v>0</v>
      </c>
      <c r="I70" s="257" t="n">
        <f aca="false">SUM(I71:I83)</f>
        <v>0</v>
      </c>
      <c r="J70" s="257" t="n">
        <f aca="false">SUM(J71:J83)</f>
        <v>0</v>
      </c>
    </row>
    <row r="71" customFormat="false" ht="20.25" hidden="false" customHeight="true" outlineLevel="1" collapsed="false">
      <c r="A71" s="397"/>
      <c r="B71" s="399"/>
      <c r="C71" s="400"/>
      <c r="D71" s="401"/>
      <c r="E71" s="401"/>
      <c r="F71" s="401"/>
      <c r="G71" s="401"/>
      <c r="H71" s="402"/>
      <c r="I71" s="402"/>
      <c r="J71" s="257" t="n">
        <f aca="false">SUM(H71:I71)</f>
        <v>0</v>
      </c>
    </row>
    <row r="72" customFormat="false" ht="20.25" hidden="false" customHeight="true" outlineLevel="1" collapsed="false">
      <c r="A72" s="397"/>
      <c r="B72" s="399"/>
      <c r="C72" s="400"/>
      <c r="D72" s="401"/>
      <c r="E72" s="401"/>
      <c r="F72" s="401"/>
      <c r="G72" s="401"/>
      <c r="H72" s="402"/>
      <c r="I72" s="402"/>
      <c r="J72" s="257" t="n">
        <f aca="false">SUM(H72:I72)</f>
        <v>0</v>
      </c>
    </row>
    <row r="73" customFormat="false" ht="20.25" hidden="false" customHeight="true" outlineLevel="1" collapsed="false">
      <c r="A73" s="397"/>
      <c r="B73" s="399"/>
      <c r="C73" s="400"/>
      <c r="D73" s="401"/>
      <c r="E73" s="401"/>
      <c r="F73" s="401"/>
      <c r="G73" s="401"/>
      <c r="H73" s="402"/>
      <c r="I73" s="402"/>
      <c r="J73" s="257" t="n">
        <f aca="false">SUM(H73:I73)</f>
        <v>0</v>
      </c>
    </row>
    <row r="74" customFormat="false" ht="20.25" hidden="false" customHeight="true" outlineLevel="1" collapsed="false">
      <c r="A74" s="397"/>
      <c r="B74" s="399"/>
      <c r="C74" s="400"/>
      <c r="D74" s="401"/>
      <c r="E74" s="401"/>
      <c r="F74" s="401"/>
      <c r="G74" s="401"/>
      <c r="H74" s="402"/>
      <c r="I74" s="402"/>
      <c r="J74" s="257" t="n">
        <f aca="false">SUM(H74:I74)</f>
        <v>0</v>
      </c>
    </row>
    <row r="75" customFormat="false" ht="20.25" hidden="false" customHeight="true" outlineLevel="1" collapsed="false">
      <c r="A75" s="397"/>
      <c r="B75" s="399"/>
      <c r="C75" s="400"/>
      <c r="D75" s="401"/>
      <c r="E75" s="401"/>
      <c r="F75" s="401"/>
      <c r="G75" s="401"/>
      <c r="H75" s="402"/>
      <c r="I75" s="402"/>
      <c r="J75" s="257" t="n">
        <f aca="false">SUM(H75:I75)</f>
        <v>0</v>
      </c>
    </row>
    <row r="76" customFormat="false" ht="20.25" hidden="false" customHeight="true" outlineLevel="1" collapsed="false">
      <c r="A76" s="397"/>
      <c r="B76" s="399"/>
      <c r="C76" s="400"/>
      <c r="D76" s="401"/>
      <c r="E76" s="401"/>
      <c r="F76" s="401"/>
      <c r="G76" s="401"/>
      <c r="H76" s="402"/>
      <c r="I76" s="402"/>
      <c r="J76" s="257" t="n">
        <f aca="false">SUM(H76:I76)</f>
        <v>0</v>
      </c>
    </row>
    <row r="77" customFormat="false" ht="20.25" hidden="false" customHeight="true" outlineLevel="1" collapsed="false">
      <c r="A77" s="397"/>
      <c r="B77" s="399"/>
      <c r="C77" s="400"/>
      <c r="D77" s="401"/>
      <c r="E77" s="401"/>
      <c r="F77" s="401"/>
      <c r="G77" s="401"/>
      <c r="H77" s="402"/>
      <c r="I77" s="402"/>
      <c r="J77" s="257" t="n">
        <f aca="false">SUM(H77:I77)</f>
        <v>0</v>
      </c>
    </row>
    <row r="78" customFormat="false" ht="20.25" hidden="false" customHeight="true" outlineLevel="1" collapsed="false">
      <c r="A78" s="397"/>
      <c r="B78" s="399"/>
      <c r="C78" s="400"/>
      <c r="D78" s="401"/>
      <c r="E78" s="401"/>
      <c r="F78" s="401"/>
      <c r="G78" s="401"/>
      <c r="H78" s="402"/>
      <c r="I78" s="402"/>
      <c r="J78" s="257" t="n">
        <f aca="false">SUM(H78:I78)</f>
        <v>0</v>
      </c>
    </row>
    <row r="79" customFormat="false" ht="20.25" hidden="false" customHeight="true" outlineLevel="1" collapsed="false">
      <c r="A79" s="397"/>
      <c r="B79" s="399"/>
      <c r="C79" s="400"/>
      <c r="D79" s="401"/>
      <c r="E79" s="401"/>
      <c r="F79" s="401"/>
      <c r="G79" s="401"/>
      <c r="H79" s="402"/>
      <c r="I79" s="402"/>
      <c r="J79" s="257" t="n">
        <f aca="false">SUM(H79:I79)</f>
        <v>0</v>
      </c>
    </row>
    <row r="80" customFormat="false" ht="20.25" hidden="false" customHeight="true" outlineLevel="1" collapsed="false">
      <c r="A80" s="397"/>
      <c r="B80" s="399"/>
      <c r="C80" s="400"/>
      <c r="D80" s="401"/>
      <c r="E80" s="401"/>
      <c r="F80" s="401"/>
      <c r="G80" s="401"/>
      <c r="H80" s="402"/>
      <c r="I80" s="402"/>
      <c r="J80" s="257" t="n">
        <f aca="false">SUM(H80:I80)</f>
        <v>0</v>
      </c>
    </row>
    <row r="81" customFormat="false" ht="20.25" hidden="false" customHeight="true" outlineLevel="1" collapsed="false">
      <c r="A81" s="397"/>
      <c r="B81" s="399"/>
      <c r="C81" s="400"/>
      <c r="D81" s="401"/>
      <c r="E81" s="401"/>
      <c r="F81" s="401"/>
      <c r="G81" s="401"/>
      <c r="H81" s="402"/>
      <c r="I81" s="402"/>
      <c r="J81" s="257" t="n">
        <f aca="false">SUM(H81:I81)</f>
        <v>0</v>
      </c>
    </row>
    <row r="82" customFormat="false" ht="20.25" hidden="false" customHeight="true" outlineLevel="1" collapsed="false">
      <c r="A82" s="397"/>
      <c r="B82" s="399"/>
      <c r="C82" s="400"/>
      <c r="D82" s="401"/>
      <c r="E82" s="401"/>
      <c r="F82" s="401"/>
      <c r="G82" s="401"/>
      <c r="H82" s="402"/>
      <c r="I82" s="402"/>
      <c r="J82" s="257" t="n">
        <f aca="false">SUM(H82:I82)</f>
        <v>0</v>
      </c>
    </row>
    <row r="83" customFormat="false" ht="20.25" hidden="false" customHeight="true" outlineLevel="1" collapsed="false">
      <c r="A83" s="397"/>
      <c r="B83" s="399"/>
      <c r="C83" s="400"/>
      <c r="D83" s="401"/>
      <c r="E83" s="401"/>
      <c r="F83" s="401"/>
      <c r="G83" s="401"/>
      <c r="H83" s="402"/>
      <c r="I83" s="402"/>
      <c r="J83" s="257" t="n">
        <f aca="false">SUM(H83:I83)</f>
        <v>0</v>
      </c>
    </row>
    <row r="84" customFormat="false" ht="20.25" hidden="false" customHeight="true" outlineLevel="0" collapsed="false">
      <c r="A84" s="397" t="n">
        <v>6</v>
      </c>
      <c r="B84" s="398"/>
      <c r="C84" s="398"/>
      <c r="D84" s="398"/>
      <c r="E84" s="398"/>
      <c r="F84" s="398"/>
      <c r="G84" s="398"/>
      <c r="H84" s="257" t="n">
        <f aca="false">SUM(H85:H97)</f>
        <v>0</v>
      </c>
      <c r="I84" s="257" t="n">
        <f aca="false">SUM(I85:I97)</f>
        <v>0</v>
      </c>
      <c r="J84" s="257" t="n">
        <f aca="false">SUM(J85:J97)</f>
        <v>0</v>
      </c>
    </row>
    <row r="85" customFormat="false" ht="20.25" hidden="false" customHeight="true" outlineLevel="1" collapsed="false">
      <c r="A85" s="397"/>
      <c r="B85" s="399"/>
      <c r="C85" s="400"/>
      <c r="D85" s="401"/>
      <c r="E85" s="401"/>
      <c r="F85" s="401"/>
      <c r="G85" s="401"/>
      <c r="H85" s="402"/>
      <c r="I85" s="402"/>
      <c r="J85" s="257" t="n">
        <f aca="false">SUM(H85:I85)</f>
        <v>0</v>
      </c>
    </row>
    <row r="86" customFormat="false" ht="20.25" hidden="false" customHeight="true" outlineLevel="1" collapsed="false">
      <c r="A86" s="397"/>
      <c r="B86" s="399"/>
      <c r="C86" s="400"/>
      <c r="D86" s="401"/>
      <c r="E86" s="401"/>
      <c r="F86" s="401"/>
      <c r="G86" s="401"/>
      <c r="H86" s="402"/>
      <c r="I86" s="402"/>
      <c r="J86" s="257" t="n">
        <f aca="false">SUM(H86:I86)</f>
        <v>0</v>
      </c>
    </row>
    <row r="87" customFormat="false" ht="20.25" hidden="false" customHeight="true" outlineLevel="1" collapsed="false">
      <c r="A87" s="397"/>
      <c r="B87" s="399"/>
      <c r="C87" s="400"/>
      <c r="D87" s="401"/>
      <c r="E87" s="401"/>
      <c r="F87" s="401"/>
      <c r="G87" s="401"/>
      <c r="H87" s="402"/>
      <c r="I87" s="402"/>
      <c r="J87" s="257" t="n">
        <f aca="false">SUM(H87:I87)</f>
        <v>0</v>
      </c>
    </row>
    <row r="88" customFormat="false" ht="20.25" hidden="false" customHeight="true" outlineLevel="1" collapsed="false">
      <c r="A88" s="397"/>
      <c r="B88" s="399"/>
      <c r="C88" s="400"/>
      <c r="D88" s="401"/>
      <c r="E88" s="401"/>
      <c r="F88" s="401"/>
      <c r="G88" s="401"/>
      <c r="H88" s="402"/>
      <c r="I88" s="402"/>
      <c r="J88" s="257" t="n">
        <f aca="false">SUM(H88:I88)</f>
        <v>0</v>
      </c>
    </row>
    <row r="89" customFormat="false" ht="20.25" hidden="false" customHeight="true" outlineLevel="1" collapsed="false">
      <c r="A89" s="397"/>
      <c r="B89" s="399"/>
      <c r="C89" s="400"/>
      <c r="D89" s="401"/>
      <c r="E89" s="401"/>
      <c r="F89" s="401"/>
      <c r="G89" s="401"/>
      <c r="H89" s="402"/>
      <c r="I89" s="402"/>
      <c r="J89" s="257" t="n">
        <f aca="false">SUM(H89:I89)</f>
        <v>0</v>
      </c>
    </row>
    <row r="90" customFormat="false" ht="20.25" hidden="false" customHeight="true" outlineLevel="1" collapsed="false">
      <c r="A90" s="397"/>
      <c r="B90" s="399"/>
      <c r="C90" s="400"/>
      <c r="D90" s="401"/>
      <c r="E90" s="401"/>
      <c r="F90" s="401"/>
      <c r="G90" s="401"/>
      <c r="H90" s="402"/>
      <c r="I90" s="402"/>
      <c r="J90" s="257" t="n">
        <f aca="false">SUM(H90:I90)</f>
        <v>0</v>
      </c>
    </row>
    <row r="91" customFormat="false" ht="20.25" hidden="false" customHeight="true" outlineLevel="1" collapsed="false">
      <c r="A91" s="397"/>
      <c r="B91" s="399"/>
      <c r="C91" s="400"/>
      <c r="D91" s="401"/>
      <c r="E91" s="401"/>
      <c r="F91" s="401"/>
      <c r="G91" s="401"/>
      <c r="H91" s="402"/>
      <c r="I91" s="402"/>
      <c r="J91" s="257" t="n">
        <f aca="false">SUM(H91:I91)</f>
        <v>0</v>
      </c>
    </row>
    <row r="92" customFormat="false" ht="20.25" hidden="false" customHeight="true" outlineLevel="1" collapsed="false">
      <c r="A92" s="397"/>
      <c r="B92" s="399"/>
      <c r="C92" s="400"/>
      <c r="D92" s="401"/>
      <c r="E92" s="401"/>
      <c r="F92" s="401"/>
      <c r="G92" s="401"/>
      <c r="H92" s="402"/>
      <c r="I92" s="402"/>
      <c r="J92" s="257" t="n">
        <f aca="false">SUM(H92:I92)</f>
        <v>0</v>
      </c>
    </row>
    <row r="93" customFormat="false" ht="20.25" hidden="false" customHeight="true" outlineLevel="1" collapsed="false">
      <c r="A93" s="397"/>
      <c r="B93" s="399"/>
      <c r="C93" s="400"/>
      <c r="D93" s="401"/>
      <c r="E93" s="401"/>
      <c r="F93" s="401"/>
      <c r="G93" s="401"/>
      <c r="H93" s="402"/>
      <c r="I93" s="402"/>
      <c r="J93" s="257" t="n">
        <f aca="false">SUM(H93:I93)</f>
        <v>0</v>
      </c>
    </row>
    <row r="94" customFormat="false" ht="20.25" hidden="false" customHeight="true" outlineLevel="1" collapsed="false">
      <c r="A94" s="397"/>
      <c r="B94" s="399"/>
      <c r="C94" s="400"/>
      <c r="D94" s="401"/>
      <c r="E94" s="401"/>
      <c r="F94" s="401"/>
      <c r="G94" s="401"/>
      <c r="H94" s="402"/>
      <c r="I94" s="402"/>
      <c r="J94" s="257" t="n">
        <f aca="false">SUM(H94:I94)</f>
        <v>0</v>
      </c>
    </row>
    <row r="95" customFormat="false" ht="20.25" hidden="false" customHeight="true" outlineLevel="1" collapsed="false">
      <c r="A95" s="397"/>
      <c r="B95" s="399"/>
      <c r="C95" s="400"/>
      <c r="D95" s="401"/>
      <c r="E95" s="401"/>
      <c r="F95" s="401"/>
      <c r="G95" s="401"/>
      <c r="H95" s="402"/>
      <c r="I95" s="402"/>
      <c r="J95" s="257" t="n">
        <f aca="false">SUM(H95:I95)</f>
        <v>0</v>
      </c>
    </row>
    <row r="96" customFormat="false" ht="20.25" hidden="false" customHeight="true" outlineLevel="1" collapsed="false">
      <c r="A96" s="397"/>
      <c r="B96" s="399"/>
      <c r="C96" s="400"/>
      <c r="D96" s="401"/>
      <c r="E96" s="401"/>
      <c r="F96" s="401"/>
      <c r="G96" s="401"/>
      <c r="H96" s="402"/>
      <c r="I96" s="402"/>
      <c r="J96" s="257" t="n">
        <f aca="false">SUM(H96:I96)</f>
        <v>0</v>
      </c>
    </row>
    <row r="97" customFormat="false" ht="20.25" hidden="false" customHeight="true" outlineLevel="1" collapsed="false">
      <c r="A97" s="397"/>
      <c r="B97" s="399"/>
      <c r="C97" s="400"/>
      <c r="D97" s="401"/>
      <c r="E97" s="401"/>
      <c r="F97" s="401"/>
      <c r="G97" s="401"/>
      <c r="H97" s="402"/>
      <c r="I97" s="402"/>
      <c r="J97" s="257" t="n">
        <f aca="false">SUM(H97:I97)</f>
        <v>0</v>
      </c>
    </row>
    <row r="98" customFormat="false" ht="20.25" hidden="false" customHeight="true" outlineLevel="0" collapsed="false">
      <c r="A98" s="403" t="n">
        <v>7</v>
      </c>
      <c r="B98" s="398"/>
      <c r="C98" s="398"/>
      <c r="D98" s="398"/>
      <c r="E98" s="398"/>
      <c r="F98" s="398"/>
      <c r="G98" s="398"/>
      <c r="H98" s="257" t="n">
        <f aca="false">SUM(H99:H111)</f>
        <v>0</v>
      </c>
      <c r="I98" s="257" t="n">
        <f aca="false">SUM(I99:I111)</f>
        <v>0</v>
      </c>
      <c r="J98" s="257" t="n">
        <f aca="false">SUM(J99:J111)</f>
        <v>0</v>
      </c>
    </row>
    <row r="99" customFormat="false" ht="20.25" hidden="false" customHeight="true" outlineLevel="1" collapsed="false">
      <c r="A99" s="397"/>
      <c r="B99" s="399"/>
      <c r="C99" s="400"/>
      <c r="D99" s="401"/>
      <c r="E99" s="401"/>
      <c r="F99" s="401"/>
      <c r="G99" s="401"/>
      <c r="H99" s="402"/>
      <c r="I99" s="402"/>
      <c r="J99" s="257" t="n">
        <f aca="false">SUM(H99:I99)</f>
        <v>0</v>
      </c>
    </row>
    <row r="100" customFormat="false" ht="20.25" hidden="false" customHeight="true" outlineLevel="1" collapsed="false">
      <c r="A100" s="397"/>
      <c r="B100" s="399"/>
      <c r="C100" s="400"/>
      <c r="D100" s="401"/>
      <c r="E100" s="401"/>
      <c r="F100" s="401"/>
      <c r="G100" s="401"/>
      <c r="H100" s="402"/>
      <c r="I100" s="402"/>
      <c r="J100" s="257" t="n">
        <f aca="false">SUM(H100:I100)</f>
        <v>0</v>
      </c>
    </row>
    <row r="101" customFormat="false" ht="20.25" hidden="false" customHeight="true" outlineLevel="1" collapsed="false">
      <c r="A101" s="397"/>
      <c r="B101" s="399"/>
      <c r="C101" s="400"/>
      <c r="D101" s="401"/>
      <c r="E101" s="401"/>
      <c r="F101" s="401"/>
      <c r="G101" s="401"/>
      <c r="H101" s="402"/>
      <c r="I101" s="402"/>
      <c r="J101" s="257" t="n">
        <f aca="false">SUM(H101:I101)</f>
        <v>0</v>
      </c>
    </row>
    <row r="102" customFormat="false" ht="20.25" hidden="false" customHeight="true" outlineLevel="1" collapsed="false">
      <c r="A102" s="397"/>
      <c r="B102" s="399"/>
      <c r="C102" s="400"/>
      <c r="D102" s="401"/>
      <c r="E102" s="401"/>
      <c r="F102" s="401"/>
      <c r="G102" s="401"/>
      <c r="H102" s="402"/>
      <c r="I102" s="402"/>
      <c r="J102" s="257" t="n">
        <f aca="false">SUM(H102:I102)</f>
        <v>0</v>
      </c>
    </row>
    <row r="103" customFormat="false" ht="20.25" hidden="false" customHeight="true" outlineLevel="1" collapsed="false">
      <c r="A103" s="397"/>
      <c r="B103" s="399"/>
      <c r="C103" s="400"/>
      <c r="D103" s="401"/>
      <c r="E103" s="401"/>
      <c r="F103" s="401"/>
      <c r="G103" s="401"/>
      <c r="H103" s="402"/>
      <c r="I103" s="402"/>
      <c r="J103" s="257" t="n">
        <f aca="false">SUM(H103:I103)</f>
        <v>0</v>
      </c>
    </row>
    <row r="104" customFormat="false" ht="20.25" hidden="false" customHeight="true" outlineLevel="1" collapsed="false">
      <c r="A104" s="397"/>
      <c r="B104" s="399"/>
      <c r="C104" s="400"/>
      <c r="D104" s="401"/>
      <c r="E104" s="401"/>
      <c r="F104" s="401"/>
      <c r="G104" s="401"/>
      <c r="H104" s="402"/>
      <c r="I104" s="402"/>
      <c r="J104" s="257" t="n">
        <f aca="false">SUM(H104:I104)</f>
        <v>0</v>
      </c>
    </row>
    <row r="105" customFormat="false" ht="20.25" hidden="false" customHeight="true" outlineLevel="1" collapsed="false">
      <c r="A105" s="397"/>
      <c r="B105" s="399"/>
      <c r="C105" s="400"/>
      <c r="D105" s="401"/>
      <c r="E105" s="401"/>
      <c r="F105" s="401"/>
      <c r="G105" s="401"/>
      <c r="H105" s="402"/>
      <c r="I105" s="402"/>
      <c r="J105" s="257" t="n">
        <f aca="false">SUM(H105:I105)</f>
        <v>0</v>
      </c>
    </row>
    <row r="106" customFormat="false" ht="20.25" hidden="false" customHeight="true" outlineLevel="1" collapsed="false">
      <c r="A106" s="397"/>
      <c r="B106" s="399"/>
      <c r="C106" s="400"/>
      <c r="D106" s="401"/>
      <c r="E106" s="401"/>
      <c r="F106" s="401"/>
      <c r="G106" s="401"/>
      <c r="H106" s="402"/>
      <c r="I106" s="402"/>
      <c r="J106" s="257" t="n">
        <f aca="false">SUM(H106:I106)</f>
        <v>0</v>
      </c>
    </row>
    <row r="107" customFormat="false" ht="20.25" hidden="false" customHeight="true" outlineLevel="1" collapsed="false">
      <c r="A107" s="397"/>
      <c r="B107" s="399"/>
      <c r="C107" s="400"/>
      <c r="D107" s="401"/>
      <c r="E107" s="401"/>
      <c r="F107" s="401"/>
      <c r="G107" s="401"/>
      <c r="H107" s="402"/>
      <c r="I107" s="402"/>
      <c r="J107" s="257" t="n">
        <f aca="false">SUM(H107:I107)</f>
        <v>0</v>
      </c>
    </row>
    <row r="108" customFormat="false" ht="20.25" hidden="false" customHeight="true" outlineLevel="1" collapsed="false">
      <c r="A108" s="397"/>
      <c r="B108" s="399"/>
      <c r="C108" s="400"/>
      <c r="D108" s="401"/>
      <c r="E108" s="401"/>
      <c r="F108" s="401"/>
      <c r="G108" s="401"/>
      <c r="H108" s="402"/>
      <c r="I108" s="402"/>
      <c r="J108" s="257" t="n">
        <f aca="false">SUM(H108:I108)</f>
        <v>0</v>
      </c>
    </row>
    <row r="109" customFormat="false" ht="20.25" hidden="false" customHeight="true" outlineLevel="1" collapsed="false">
      <c r="A109" s="397"/>
      <c r="B109" s="399"/>
      <c r="C109" s="400"/>
      <c r="D109" s="401"/>
      <c r="E109" s="401"/>
      <c r="F109" s="401"/>
      <c r="G109" s="401"/>
      <c r="H109" s="402"/>
      <c r="I109" s="402"/>
      <c r="J109" s="257" t="n">
        <f aca="false">SUM(H109:I109)</f>
        <v>0</v>
      </c>
    </row>
    <row r="110" customFormat="false" ht="20.25" hidden="false" customHeight="true" outlineLevel="1" collapsed="false">
      <c r="A110" s="397"/>
      <c r="B110" s="399"/>
      <c r="C110" s="400"/>
      <c r="D110" s="401"/>
      <c r="E110" s="401"/>
      <c r="F110" s="401"/>
      <c r="G110" s="401"/>
      <c r="H110" s="402"/>
      <c r="I110" s="402"/>
      <c r="J110" s="257" t="n">
        <f aca="false">SUM(H110:I110)</f>
        <v>0</v>
      </c>
    </row>
    <row r="111" customFormat="false" ht="20.25" hidden="false" customHeight="true" outlineLevel="1" collapsed="false">
      <c r="A111" s="397"/>
      <c r="B111" s="399"/>
      <c r="C111" s="400"/>
      <c r="D111" s="401"/>
      <c r="E111" s="401"/>
      <c r="F111" s="401"/>
      <c r="G111" s="401"/>
      <c r="H111" s="402"/>
      <c r="I111" s="402"/>
      <c r="J111" s="257" t="n">
        <f aca="false">SUM(H111:I111)</f>
        <v>0</v>
      </c>
    </row>
    <row r="114" customFormat="false" ht="12.75" hidden="false" customHeight="true" outlineLevel="0" collapsed="false">
      <c r="A114" s="242" t="s">
        <v>558</v>
      </c>
      <c r="B114" s="242"/>
      <c r="C114" s="278" t="s">
        <v>899</v>
      </c>
      <c r="D114" s="278"/>
      <c r="E114" s="278"/>
      <c r="F114" s="278"/>
      <c r="G114" s="278"/>
      <c r="H114" s="277"/>
      <c r="I114" s="277"/>
      <c r="J114" s="277"/>
    </row>
    <row r="115" customFormat="false" ht="15" hidden="false" customHeight="true" outlineLevel="0" collapsed="false">
      <c r="C115" s="278" t="s">
        <v>900</v>
      </c>
      <c r="D115" s="278"/>
      <c r="E115" s="278"/>
      <c r="F115" s="278"/>
      <c r="G115" s="278"/>
    </row>
    <row r="116" customFormat="false" ht="15" hidden="false" customHeight="true" outlineLevel="0" collapsed="false">
      <c r="C116" s="278" t="s">
        <v>901</v>
      </c>
      <c r="D116" s="278"/>
      <c r="E116" s="278"/>
      <c r="F116" s="278"/>
      <c r="G116" s="278"/>
    </row>
  </sheetData>
  <mergeCells count="113">
    <mergeCell ref="B3:H3"/>
    <mergeCell ref="B5:H5"/>
    <mergeCell ref="C7:E7"/>
    <mergeCell ref="B9:G9"/>
    <mergeCell ref="B10:G10"/>
    <mergeCell ref="H10:H11"/>
    <mergeCell ref="I10:I11"/>
    <mergeCell ref="J10:J11"/>
    <mergeCell ref="D11:G11"/>
    <mergeCell ref="B12:G12"/>
    <mergeCell ref="B13:G13"/>
    <mergeCell ref="B14:G14"/>
    <mergeCell ref="D15:G15"/>
    <mergeCell ref="D16:G16"/>
    <mergeCell ref="D17:G17"/>
    <mergeCell ref="D18:G18"/>
    <mergeCell ref="D19:G19"/>
    <mergeCell ref="D20:G20"/>
    <mergeCell ref="D21:G21"/>
    <mergeCell ref="D22:G22"/>
    <mergeCell ref="D23:G23"/>
    <mergeCell ref="D24:G24"/>
    <mergeCell ref="D25:G25"/>
    <mergeCell ref="D26:G26"/>
    <mergeCell ref="D27:G27"/>
    <mergeCell ref="B28:G28"/>
    <mergeCell ref="D29:G29"/>
    <mergeCell ref="D30:G30"/>
    <mergeCell ref="D31:G31"/>
    <mergeCell ref="D32:G32"/>
    <mergeCell ref="D33:G33"/>
    <mergeCell ref="D34:G34"/>
    <mergeCell ref="D35:G35"/>
    <mergeCell ref="D36:G36"/>
    <mergeCell ref="D37:G37"/>
    <mergeCell ref="D38:G38"/>
    <mergeCell ref="D39:G39"/>
    <mergeCell ref="D40:G40"/>
    <mergeCell ref="D41:G41"/>
    <mergeCell ref="B42:G42"/>
    <mergeCell ref="D43:G43"/>
    <mergeCell ref="D44:G44"/>
    <mergeCell ref="D45:G45"/>
    <mergeCell ref="D46:G46"/>
    <mergeCell ref="D47:G47"/>
    <mergeCell ref="D48:G48"/>
    <mergeCell ref="D49:G49"/>
    <mergeCell ref="D50:G50"/>
    <mergeCell ref="D51:G51"/>
    <mergeCell ref="D52:G52"/>
    <mergeCell ref="D53:G53"/>
    <mergeCell ref="D54:G54"/>
    <mergeCell ref="D55:G55"/>
    <mergeCell ref="B56:G56"/>
    <mergeCell ref="D57:G57"/>
    <mergeCell ref="D58:G58"/>
    <mergeCell ref="D59:G59"/>
    <mergeCell ref="D60:G60"/>
    <mergeCell ref="D61:G61"/>
    <mergeCell ref="D62:G62"/>
    <mergeCell ref="D63:G63"/>
    <mergeCell ref="D64:G64"/>
    <mergeCell ref="D65:G65"/>
    <mergeCell ref="D66:G66"/>
    <mergeCell ref="D67:G67"/>
    <mergeCell ref="D68:G68"/>
    <mergeCell ref="D69:G69"/>
    <mergeCell ref="B70:G70"/>
    <mergeCell ref="D71:G71"/>
    <mergeCell ref="D72:G72"/>
    <mergeCell ref="D73:G73"/>
    <mergeCell ref="D74:G74"/>
    <mergeCell ref="D75:G75"/>
    <mergeCell ref="D76:G76"/>
    <mergeCell ref="D77:G77"/>
    <mergeCell ref="D78:G78"/>
    <mergeCell ref="D79:G79"/>
    <mergeCell ref="D80:G80"/>
    <mergeCell ref="D81:G81"/>
    <mergeCell ref="D82:G82"/>
    <mergeCell ref="D83:G83"/>
    <mergeCell ref="B84:G84"/>
    <mergeCell ref="D85:G85"/>
    <mergeCell ref="D86:G86"/>
    <mergeCell ref="D87:G87"/>
    <mergeCell ref="D88:G88"/>
    <mergeCell ref="D89:G89"/>
    <mergeCell ref="D90:G90"/>
    <mergeCell ref="D91:G91"/>
    <mergeCell ref="D92:G92"/>
    <mergeCell ref="D93:G93"/>
    <mergeCell ref="D94:G94"/>
    <mergeCell ref="D95:G95"/>
    <mergeCell ref="D96:G96"/>
    <mergeCell ref="D97:G97"/>
    <mergeCell ref="B98:G98"/>
    <mergeCell ref="D99:G99"/>
    <mergeCell ref="D100:G100"/>
    <mergeCell ref="D101:G101"/>
    <mergeCell ref="D102:G102"/>
    <mergeCell ref="D103:G103"/>
    <mergeCell ref="D104:G104"/>
    <mergeCell ref="D105:G105"/>
    <mergeCell ref="D106:G106"/>
    <mergeCell ref="D107:G107"/>
    <mergeCell ref="D108:G108"/>
    <mergeCell ref="D109:G109"/>
    <mergeCell ref="D110:G110"/>
    <mergeCell ref="D111:G111"/>
    <mergeCell ref="A114:B114"/>
    <mergeCell ref="C114:G114"/>
    <mergeCell ref="C115:G115"/>
    <mergeCell ref="C116:G1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8" activeCellId="0" sqref="L8"/>
    </sheetView>
  </sheetViews>
  <sheetFormatPr defaultColWidth="8.66796875" defaultRowHeight="13.5" zeroHeight="false" outlineLevelRow="0" outlineLevelCol="0"/>
  <cols>
    <col collapsed="false" customWidth="true" hidden="false" outlineLevel="0" max="1" min="1" style="240" width="5.88"/>
    <col collapsed="false" customWidth="false" hidden="false" outlineLevel="0" max="7" min="2" style="240" width="8.67"/>
    <col collapsed="false" customWidth="true" hidden="false" outlineLevel="0" max="8" min="8" style="240" width="11"/>
    <col collapsed="false" customWidth="false" hidden="false" outlineLevel="0" max="10" min="9" style="240" width="8.67"/>
    <col collapsed="false" customWidth="true" hidden="false" outlineLevel="0" max="11" min="11" style="240" width="22.67"/>
    <col collapsed="false" customWidth="true" hidden="false" outlineLevel="0" max="12" min="12" style="240" width="24.44"/>
    <col collapsed="false" customWidth="true" hidden="false" outlineLevel="0" max="13" min="13" style="240" width="29.33"/>
    <col collapsed="false" customWidth="false" hidden="false" outlineLevel="0" max="16384" min="14" style="240" width="8.67"/>
  </cols>
  <sheetData>
    <row r="2" customFormat="false" ht="13.5" hidden="false" customHeight="false" outlineLevel="0" collapsed="false">
      <c r="K2" s="241" t="s">
        <v>245</v>
      </c>
      <c r="L2" s="241" t="s">
        <v>884</v>
      </c>
      <c r="M2" s="241" t="s">
        <v>4</v>
      </c>
    </row>
    <row r="3" customFormat="false" ht="13.5" hidden="false" customHeight="false" outlineLevel="0" collapsed="false">
      <c r="B3" s="242" t="s">
        <v>902</v>
      </c>
      <c r="C3" s="242"/>
      <c r="D3" s="242"/>
      <c r="E3" s="242"/>
      <c r="F3" s="242"/>
      <c r="G3" s="242"/>
      <c r="H3" s="242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  <c r="L5" s="245"/>
      <c r="M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J8" s="243"/>
      <c r="K8" s="248" t="n">
        <f aca="false">'150.00'!K10</f>
        <v>2025</v>
      </c>
      <c r="L8" s="248" t="n">
        <f aca="false">K8</f>
        <v>2025</v>
      </c>
      <c r="M8" s="248" t="n">
        <f aca="false">K8</f>
        <v>2025</v>
      </c>
    </row>
    <row r="9" customFormat="false" ht="14.25" hidden="false" customHeight="false" outlineLevel="0" collapsed="false">
      <c r="A9" s="246"/>
      <c r="B9" s="243" t="s">
        <v>903</v>
      </c>
      <c r="C9" s="243"/>
      <c r="D9" s="243"/>
      <c r="E9" s="243"/>
      <c r="F9" s="243"/>
      <c r="G9" s="243"/>
      <c r="H9" s="243"/>
      <c r="I9" s="243"/>
      <c r="J9" s="243"/>
      <c r="K9" s="241" t="s">
        <v>245</v>
      </c>
      <c r="L9" s="241" t="s">
        <v>884</v>
      </c>
      <c r="M9" s="241" t="s">
        <v>4</v>
      </c>
    </row>
    <row r="10" customFormat="false" ht="24.75" hidden="false" customHeight="true" outlineLevel="0" collapsed="false">
      <c r="A10" s="404"/>
      <c r="B10" s="405" t="s">
        <v>904</v>
      </c>
      <c r="C10" s="405"/>
      <c r="D10" s="405"/>
      <c r="E10" s="405"/>
      <c r="F10" s="405"/>
      <c r="G10" s="405"/>
      <c r="H10" s="405"/>
      <c r="I10" s="405"/>
      <c r="J10" s="405"/>
      <c r="K10" s="405"/>
      <c r="L10" s="405"/>
      <c r="M10" s="405"/>
    </row>
    <row r="11" customFormat="false" ht="44.25" hidden="false" customHeight="true" outlineLevel="0" collapsed="false">
      <c r="A11" s="406" t="s">
        <v>441</v>
      </c>
      <c r="B11" s="393" t="s">
        <v>520</v>
      </c>
      <c r="C11" s="393"/>
      <c r="D11" s="393"/>
      <c r="E11" s="393"/>
      <c r="F11" s="393"/>
      <c r="G11" s="393"/>
      <c r="H11" s="393"/>
      <c r="I11" s="393"/>
      <c r="J11" s="393"/>
      <c r="K11" s="407" t="s">
        <v>888</v>
      </c>
      <c r="L11" s="407" t="s">
        <v>889</v>
      </c>
      <c r="M11" s="408" t="s">
        <v>35</v>
      </c>
    </row>
    <row r="12" customFormat="false" ht="24" hidden="false" customHeight="true" outlineLevel="0" collapsed="false">
      <c r="A12" s="252" t="n">
        <v>1</v>
      </c>
      <c r="B12" s="253" t="s">
        <v>905</v>
      </c>
      <c r="C12" s="253"/>
      <c r="D12" s="253"/>
      <c r="E12" s="253"/>
      <c r="F12" s="253"/>
      <c r="G12" s="253"/>
      <c r="H12" s="253"/>
      <c r="I12" s="253"/>
      <c r="J12" s="253"/>
      <c r="K12" s="409" t="n">
        <f aca="false">SUM(K13:K15)</f>
        <v>0</v>
      </c>
      <c r="L12" s="409" t="n">
        <f aca="false">SUM(L13:L15)</f>
        <v>0</v>
      </c>
      <c r="M12" s="409" t="n">
        <f aca="false">SUM(M13:M15)</f>
        <v>0</v>
      </c>
    </row>
    <row r="13" customFormat="false" ht="36" hidden="false" customHeight="true" outlineLevel="0" collapsed="false">
      <c r="A13" s="255" t="s">
        <v>77</v>
      </c>
      <c r="B13" s="398" t="s">
        <v>906</v>
      </c>
      <c r="C13" s="398"/>
      <c r="D13" s="398"/>
      <c r="E13" s="398"/>
      <c r="F13" s="398"/>
      <c r="G13" s="398"/>
      <c r="H13" s="398"/>
      <c r="I13" s="398"/>
      <c r="J13" s="398"/>
      <c r="K13" s="410"/>
      <c r="L13" s="410"/>
      <c r="M13" s="411" t="n">
        <f aca="false">SUM(K13:L13)</f>
        <v>0</v>
      </c>
    </row>
    <row r="14" customFormat="false" ht="40.5" hidden="false" customHeight="true" outlineLevel="0" collapsed="false">
      <c r="A14" s="255" t="s">
        <v>79</v>
      </c>
      <c r="B14" s="398" t="s">
        <v>907</v>
      </c>
      <c r="C14" s="398"/>
      <c r="D14" s="398"/>
      <c r="E14" s="398"/>
      <c r="F14" s="398"/>
      <c r="G14" s="398"/>
      <c r="H14" s="398"/>
      <c r="I14" s="398"/>
      <c r="J14" s="398"/>
      <c r="K14" s="410"/>
      <c r="L14" s="410"/>
      <c r="M14" s="411" t="n">
        <f aca="false">SUM(K14:L14)</f>
        <v>0</v>
      </c>
    </row>
    <row r="15" customFormat="false" ht="13.5" hidden="false" customHeight="true" outlineLevel="0" collapsed="false">
      <c r="A15" s="255" t="s">
        <v>81</v>
      </c>
      <c r="B15" s="398" t="s">
        <v>908</v>
      </c>
      <c r="C15" s="398"/>
      <c r="D15" s="398"/>
      <c r="E15" s="398"/>
      <c r="F15" s="398"/>
      <c r="G15" s="398"/>
      <c r="H15" s="398"/>
      <c r="I15" s="398"/>
      <c r="J15" s="398"/>
      <c r="K15" s="410"/>
      <c r="L15" s="410"/>
      <c r="M15" s="411" t="n">
        <f aca="false">SUM(K15:L15)</f>
        <v>0</v>
      </c>
    </row>
    <row r="16" customFormat="false" ht="13.5" hidden="false" customHeight="true" outlineLevel="0" collapsed="false">
      <c r="A16" s="252" t="n">
        <v>2</v>
      </c>
      <c r="B16" s="253" t="s">
        <v>909</v>
      </c>
      <c r="C16" s="253"/>
      <c r="D16" s="253"/>
      <c r="E16" s="253"/>
      <c r="F16" s="253"/>
      <c r="G16" s="253"/>
      <c r="H16" s="253"/>
      <c r="I16" s="253"/>
      <c r="J16" s="253"/>
      <c r="K16" s="409" t="n">
        <f aca="false">SUM(K17:K19)</f>
        <v>0</v>
      </c>
      <c r="L16" s="409" t="n">
        <f aca="false">SUM(L17:L19)</f>
        <v>0</v>
      </c>
      <c r="M16" s="409" t="n">
        <f aca="false">SUM(M17:M19)</f>
        <v>0</v>
      </c>
    </row>
    <row r="17" customFormat="false" ht="29.25" hidden="false" customHeight="true" outlineLevel="0" collapsed="false">
      <c r="A17" s="255" t="s">
        <v>77</v>
      </c>
      <c r="B17" s="398" t="s">
        <v>906</v>
      </c>
      <c r="C17" s="398"/>
      <c r="D17" s="398"/>
      <c r="E17" s="398"/>
      <c r="F17" s="398"/>
      <c r="G17" s="398"/>
      <c r="H17" s="398"/>
      <c r="I17" s="398"/>
      <c r="J17" s="398"/>
      <c r="K17" s="410"/>
      <c r="L17" s="410"/>
      <c r="M17" s="411" t="n">
        <f aca="false">SUM(K17:L17)</f>
        <v>0</v>
      </c>
    </row>
    <row r="18" customFormat="false" ht="40.5" hidden="false" customHeight="true" outlineLevel="0" collapsed="false">
      <c r="A18" s="255" t="s">
        <v>79</v>
      </c>
      <c r="B18" s="398" t="s">
        <v>907</v>
      </c>
      <c r="C18" s="398"/>
      <c r="D18" s="398"/>
      <c r="E18" s="398"/>
      <c r="F18" s="398"/>
      <c r="G18" s="398"/>
      <c r="H18" s="398"/>
      <c r="I18" s="398"/>
      <c r="J18" s="398"/>
      <c r="K18" s="410"/>
      <c r="L18" s="410"/>
      <c r="M18" s="411" t="n">
        <f aca="false">SUM(K18:L18)</f>
        <v>0</v>
      </c>
    </row>
    <row r="19" customFormat="false" ht="26.25" hidden="false" customHeight="true" outlineLevel="0" collapsed="false">
      <c r="A19" s="255" t="s">
        <v>81</v>
      </c>
      <c r="B19" s="398" t="s">
        <v>910</v>
      </c>
      <c r="C19" s="398"/>
      <c r="D19" s="398"/>
      <c r="E19" s="398"/>
      <c r="F19" s="398"/>
      <c r="G19" s="398"/>
      <c r="H19" s="398"/>
      <c r="I19" s="398"/>
      <c r="J19" s="398"/>
      <c r="K19" s="410"/>
      <c r="L19" s="410"/>
      <c r="M19" s="411" t="n">
        <f aca="false">SUM(K19:L19)</f>
        <v>0</v>
      </c>
    </row>
    <row r="20" customFormat="false" ht="42.75" hidden="false" customHeight="true" outlineLevel="0" collapsed="false">
      <c r="A20" s="412" t="n">
        <v>3</v>
      </c>
      <c r="B20" s="413" t="s">
        <v>911</v>
      </c>
      <c r="C20" s="413"/>
      <c r="D20" s="413"/>
      <c r="E20" s="413"/>
      <c r="F20" s="413"/>
      <c r="G20" s="413"/>
      <c r="H20" s="413"/>
      <c r="I20" s="413"/>
      <c r="J20" s="413"/>
      <c r="K20" s="414"/>
      <c r="L20" s="414"/>
      <c r="M20" s="411" t="n">
        <f aca="false">SUM(K20:L20)</f>
        <v>0</v>
      </c>
    </row>
    <row r="21" customFormat="false" ht="51" hidden="false" customHeight="true" outlineLevel="0" collapsed="false">
      <c r="A21" s="415"/>
      <c r="B21" s="405" t="s">
        <v>912</v>
      </c>
      <c r="C21" s="405"/>
      <c r="D21" s="405"/>
      <c r="E21" s="405"/>
      <c r="F21" s="405"/>
      <c r="G21" s="405"/>
      <c r="H21" s="405"/>
      <c r="I21" s="405"/>
      <c r="J21" s="405"/>
      <c r="K21" s="405"/>
      <c r="L21" s="405"/>
      <c r="M21" s="405"/>
    </row>
    <row r="22" customFormat="false" ht="37.5" hidden="false" customHeight="true" outlineLevel="0" collapsed="false">
      <c r="A22" s="416" t="n">
        <v>4</v>
      </c>
      <c r="B22" s="417" t="s">
        <v>913</v>
      </c>
      <c r="C22" s="417"/>
      <c r="D22" s="417"/>
      <c r="E22" s="417"/>
      <c r="F22" s="417"/>
      <c r="G22" s="417"/>
      <c r="H22" s="417"/>
      <c r="I22" s="417"/>
      <c r="J22" s="417"/>
      <c r="K22" s="418"/>
      <c r="L22" s="418"/>
      <c r="M22" s="419" t="n">
        <f aca="false">SUM(K22:L22)</f>
        <v>0</v>
      </c>
    </row>
    <row r="23" customFormat="false" ht="45.75" hidden="false" customHeight="true" outlineLevel="0" collapsed="false">
      <c r="A23" s="420" t="n">
        <v>5</v>
      </c>
      <c r="B23" s="413" t="s">
        <v>914</v>
      </c>
      <c r="C23" s="413"/>
      <c r="D23" s="413"/>
      <c r="E23" s="413"/>
      <c r="F23" s="413"/>
      <c r="G23" s="413"/>
      <c r="H23" s="413"/>
      <c r="I23" s="413"/>
      <c r="J23" s="413"/>
      <c r="K23" s="414"/>
      <c r="L23" s="414"/>
      <c r="M23" s="421" t="n">
        <f aca="false">SUM(K23:L23)</f>
        <v>0</v>
      </c>
    </row>
    <row r="24" customFormat="false" ht="26.25" hidden="false" customHeight="true" outlineLevel="0" collapsed="false">
      <c r="A24" s="422"/>
      <c r="B24" s="423" t="s">
        <v>915</v>
      </c>
      <c r="C24" s="423"/>
      <c r="D24" s="423"/>
      <c r="E24" s="423"/>
      <c r="F24" s="423"/>
      <c r="G24" s="423"/>
      <c r="H24" s="423"/>
      <c r="I24" s="423"/>
      <c r="J24" s="423"/>
      <c r="K24" s="423"/>
      <c r="L24" s="423"/>
      <c r="M24" s="423"/>
    </row>
    <row r="25" customFormat="false" ht="27.75" hidden="false" customHeight="true" outlineLevel="0" collapsed="false">
      <c r="A25" s="406" t="n">
        <v>6</v>
      </c>
      <c r="B25" s="269" t="s">
        <v>916</v>
      </c>
      <c r="C25" s="269"/>
      <c r="D25" s="269"/>
      <c r="E25" s="269"/>
      <c r="F25" s="269"/>
      <c r="G25" s="269"/>
      <c r="H25" s="269"/>
      <c r="I25" s="269"/>
      <c r="J25" s="269"/>
      <c r="K25" s="424" t="n">
        <f aca="false">SUM(K26:K29)</f>
        <v>0</v>
      </c>
      <c r="L25" s="424" t="n">
        <f aca="false">SUM(L26:L29)</f>
        <v>0</v>
      </c>
      <c r="M25" s="424" t="n">
        <f aca="false">SUM(M26:M29)</f>
        <v>0</v>
      </c>
    </row>
    <row r="26" customFormat="false" ht="41.25" hidden="false" customHeight="true" outlineLevel="0" collapsed="false">
      <c r="A26" s="397" t="s">
        <v>77</v>
      </c>
      <c r="B26" s="398" t="s">
        <v>917</v>
      </c>
      <c r="C26" s="398"/>
      <c r="D26" s="398"/>
      <c r="E26" s="398"/>
      <c r="F26" s="398"/>
      <c r="G26" s="398"/>
      <c r="H26" s="398"/>
      <c r="I26" s="398"/>
      <c r="J26" s="398"/>
      <c r="K26" s="410"/>
      <c r="L26" s="410"/>
      <c r="M26" s="411" t="n">
        <f aca="false">SUM(K26:L26)</f>
        <v>0</v>
      </c>
    </row>
    <row r="27" customFormat="false" ht="30.75" hidden="false" customHeight="true" outlineLevel="0" collapsed="false">
      <c r="A27" s="397" t="s">
        <v>79</v>
      </c>
      <c r="B27" s="398" t="s">
        <v>918</v>
      </c>
      <c r="C27" s="398"/>
      <c r="D27" s="398"/>
      <c r="E27" s="398"/>
      <c r="F27" s="398"/>
      <c r="G27" s="398"/>
      <c r="H27" s="398"/>
      <c r="I27" s="398"/>
      <c r="J27" s="398"/>
      <c r="K27" s="410"/>
      <c r="L27" s="410"/>
      <c r="M27" s="411" t="n">
        <f aca="false">SUM(K27:L27)</f>
        <v>0</v>
      </c>
    </row>
    <row r="28" customFormat="false" ht="26.25" hidden="false" customHeight="true" outlineLevel="0" collapsed="false">
      <c r="A28" s="397" t="s">
        <v>81</v>
      </c>
      <c r="B28" s="398" t="s">
        <v>919</v>
      </c>
      <c r="C28" s="398"/>
      <c r="D28" s="398"/>
      <c r="E28" s="398"/>
      <c r="F28" s="398"/>
      <c r="G28" s="398"/>
      <c r="H28" s="398"/>
      <c r="I28" s="398"/>
      <c r="J28" s="398"/>
      <c r="K28" s="410"/>
      <c r="L28" s="410"/>
      <c r="M28" s="411" t="n">
        <f aca="false">SUM(K28:L28)</f>
        <v>0</v>
      </c>
    </row>
    <row r="29" customFormat="false" ht="26.25" hidden="false" customHeight="true" outlineLevel="0" collapsed="false">
      <c r="A29" s="397" t="s">
        <v>99</v>
      </c>
      <c r="B29" s="398" t="s">
        <v>920</v>
      </c>
      <c r="C29" s="398"/>
      <c r="D29" s="398"/>
      <c r="E29" s="398"/>
      <c r="F29" s="398"/>
      <c r="G29" s="398"/>
      <c r="H29" s="398"/>
      <c r="I29" s="398"/>
      <c r="J29" s="398"/>
      <c r="K29" s="410"/>
      <c r="L29" s="410"/>
      <c r="M29" s="411" t="n">
        <f aca="false">SUM(K29:L29)</f>
        <v>0</v>
      </c>
    </row>
    <row r="30" customFormat="false" ht="25.5" hidden="false" customHeight="true" outlineLevel="0" collapsed="false">
      <c r="A30" s="395" t="n">
        <v>7</v>
      </c>
      <c r="B30" s="258" t="s">
        <v>921</v>
      </c>
      <c r="C30" s="258"/>
      <c r="D30" s="258"/>
      <c r="E30" s="258"/>
      <c r="F30" s="258"/>
      <c r="G30" s="258"/>
      <c r="H30" s="258"/>
      <c r="I30" s="258"/>
      <c r="J30" s="258"/>
      <c r="K30" s="424" t="n">
        <f aca="false">SUM(K31:K34)</f>
        <v>0</v>
      </c>
      <c r="L30" s="424" t="n">
        <f aca="false">SUM(L31:L34)</f>
        <v>0</v>
      </c>
      <c r="M30" s="424" t="n">
        <f aca="false">SUM(M31:M34)</f>
        <v>0</v>
      </c>
    </row>
    <row r="31" customFormat="false" ht="42" hidden="false" customHeight="true" outlineLevel="0" collapsed="false">
      <c r="A31" s="397" t="s">
        <v>77</v>
      </c>
      <c r="B31" s="398" t="s">
        <v>917</v>
      </c>
      <c r="C31" s="398"/>
      <c r="D31" s="398"/>
      <c r="E31" s="398"/>
      <c r="F31" s="398"/>
      <c r="G31" s="398"/>
      <c r="H31" s="398"/>
      <c r="I31" s="398"/>
      <c r="J31" s="398"/>
      <c r="K31" s="410"/>
      <c r="L31" s="410"/>
      <c r="M31" s="411" t="n">
        <f aca="false">SUM(K31:L31)</f>
        <v>0</v>
      </c>
    </row>
    <row r="32" customFormat="false" ht="24.75" hidden="false" customHeight="true" outlineLevel="0" collapsed="false">
      <c r="A32" s="397" t="s">
        <v>79</v>
      </c>
      <c r="B32" s="398" t="s">
        <v>918</v>
      </c>
      <c r="C32" s="398"/>
      <c r="D32" s="398"/>
      <c r="E32" s="398"/>
      <c r="F32" s="398"/>
      <c r="G32" s="398"/>
      <c r="H32" s="398"/>
      <c r="I32" s="398"/>
      <c r="J32" s="398"/>
      <c r="K32" s="410"/>
      <c r="L32" s="410"/>
      <c r="M32" s="411" t="n">
        <f aca="false">SUM(K32:L32)</f>
        <v>0</v>
      </c>
    </row>
    <row r="33" customFormat="false" ht="24.75" hidden="false" customHeight="true" outlineLevel="0" collapsed="false">
      <c r="A33" s="397" t="s">
        <v>81</v>
      </c>
      <c r="B33" s="398" t="s">
        <v>919</v>
      </c>
      <c r="C33" s="398"/>
      <c r="D33" s="398"/>
      <c r="E33" s="398"/>
      <c r="F33" s="398"/>
      <c r="G33" s="398"/>
      <c r="H33" s="398"/>
      <c r="I33" s="398"/>
      <c r="J33" s="398"/>
      <c r="K33" s="410"/>
      <c r="L33" s="410"/>
      <c r="M33" s="411" t="n">
        <f aca="false">SUM(K33:L33)</f>
        <v>0</v>
      </c>
    </row>
    <row r="34" customFormat="false" ht="27.75" hidden="false" customHeight="true" outlineLevel="0" collapsed="false">
      <c r="A34" s="425" t="s">
        <v>99</v>
      </c>
      <c r="B34" s="413" t="s">
        <v>920</v>
      </c>
      <c r="C34" s="413"/>
      <c r="D34" s="413"/>
      <c r="E34" s="413"/>
      <c r="F34" s="413"/>
      <c r="G34" s="413"/>
      <c r="H34" s="413"/>
      <c r="I34" s="413"/>
      <c r="J34" s="413"/>
      <c r="K34" s="410"/>
      <c r="L34" s="410"/>
      <c r="M34" s="411" t="n">
        <f aca="false">SUM(K34:L34)</f>
        <v>0</v>
      </c>
    </row>
    <row r="35" customFormat="false" ht="33" hidden="false" customHeight="true" outlineLevel="0" collapsed="false">
      <c r="A35" s="422"/>
      <c r="B35" s="405" t="s">
        <v>922</v>
      </c>
      <c r="C35" s="405"/>
      <c r="D35" s="405"/>
      <c r="E35" s="405"/>
      <c r="F35" s="405"/>
      <c r="G35" s="405"/>
      <c r="H35" s="405"/>
      <c r="I35" s="405"/>
      <c r="J35" s="405"/>
      <c r="K35" s="405"/>
      <c r="L35" s="405"/>
      <c r="M35" s="405"/>
    </row>
    <row r="36" customFormat="false" ht="28.5" hidden="false" customHeight="true" outlineLevel="0" collapsed="false">
      <c r="A36" s="426" t="n">
        <v>8</v>
      </c>
      <c r="B36" s="417" t="s">
        <v>923</v>
      </c>
      <c r="C36" s="417"/>
      <c r="D36" s="417"/>
      <c r="E36" s="417"/>
      <c r="F36" s="417"/>
      <c r="G36" s="417"/>
      <c r="H36" s="417"/>
      <c r="I36" s="417"/>
      <c r="J36" s="417"/>
      <c r="K36" s="418"/>
      <c r="L36" s="418"/>
      <c r="M36" s="411" t="n">
        <f aca="false">SUM(K36:L36)</f>
        <v>0</v>
      </c>
    </row>
    <row r="37" customFormat="false" ht="32.25" hidden="false" customHeight="true" outlineLevel="0" collapsed="false">
      <c r="A37" s="420" t="n">
        <v>9</v>
      </c>
      <c r="B37" s="413" t="s">
        <v>924</v>
      </c>
      <c r="C37" s="413"/>
      <c r="D37" s="413"/>
      <c r="E37" s="413"/>
      <c r="F37" s="413"/>
      <c r="G37" s="413"/>
      <c r="H37" s="413"/>
      <c r="I37" s="413"/>
      <c r="J37" s="413"/>
      <c r="K37" s="427"/>
      <c r="L37" s="427"/>
      <c r="M37" s="411" t="n">
        <f aca="false">SUM(K37:L37)</f>
        <v>0</v>
      </c>
    </row>
    <row r="38" customFormat="false" ht="28.5" hidden="false" customHeight="true" outlineLevel="0" collapsed="false">
      <c r="A38" s="422"/>
      <c r="B38" s="405" t="s">
        <v>925</v>
      </c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</row>
    <row r="39" customFormat="false" ht="27" hidden="false" customHeight="true" outlineLevel="0" collapsed="false">
      <c r="A39" s="426" t="n">
        <v>10</v>
      </c>
      <c r="B39" s="417" t="s">
        <v>253</v>
      </c>
      <c r="C39" s="417"/>
      <c r="D39" s="417"/>
      <c r="E39" s="417"/>
      <c r="F39" s="417"/>
      <c r="G39" s="417"/>
      <c r="H39" s="417"/>
      <c r="I39" s="417"/>
      <c r="J39" s="417"/>
      <c r="K39" s="428"/>
      <c r="L39" s="428"/>
      <c r="M39" s="411" t="n">
        <f aca="false">SUM(K39:L39)</f>
        <v>0</v>
      </c>
    </row>
    <row r="40" customFormat="false" ht="28.5" hidden="false" customHeight="true" outlineLevel="0" collapsed="false">
      <c r="A40" s="420" t="n">
        <v>11</v>
      </c>
      <c r="B40" s="413" t="s">
        <v>926</v>
      </c>
      <c r="C40" s="413"/>
      <c r="D40" s="413"/>
      <c r="E40" s="413"/>
      <c r="F40" s="413"/>
      <c r="G40" s="413"/>
      <c r="H40" s="413"/>
      <c r="I40" s="413"/>
      <c r="J40" s="413"/>
      <c r="K40" s="429"/>
      <c r="L40" s="429"/>
      <c r="M40" s="411" t="n">
        <f aca="false">SUM(K40:L40)</f>
        <v>0</v>
      </c>
    </row>
    <row r="41" customFormat="false" ht="39.75" hidden="false" customHeight="true" outlineLevel="0" collapsed="false">
      <c r="A41" s="422"/>
      <c r="B41" s="405" t="s">
        <v>927</v>
      </c>
      <c r="C41" s="405"/>
      <c r="D41" s="405"/>
      <c r="E41" s="405"/>
      <c r="F41" s="405"/>
      <c r="G41" s="405"/>
      <c r="H41" s="405"/>
      <c r="I41" s="405"/>
      <c r="J41" s="405"/>
      <c r="K41" s="405"/>
      <c r="L41" s="405"/>
      <c r="M41" s="405"/>
    </row>
    <row r="42" customFormat="false" ht="30.75" hidden="false" customHeight="true" outlineLevel="0" collapsed="false">
      <c r="A42" s="426" t="n">
        <v>12</v>
      </c>
      <c r="B42" s="417" t="s">
        <v>928</v>
      </c>
      <c r="C42" s="417"/>
      <c r="D42" s="417"/>
      <c r="E42" s="417"/>
      <c r="F42" s="417"/>
      <c r="G42" s="417"/>
      <c r="H42" s="417"/>
      <c r="I42" s="417"/>
      <c r="J42" s="417"/>
      <c r="K42" s="430"/>
      <c r="L42" s="430"/>
      <c r="M42" s="411" t="n">
        <f aca="false">SUM(K42:L42)</f>
        <v>0</v>
      </c>
    </row>
    <row r="43" customFormat="false" ht="41.25" hidden="false" customHeight="true" outlineLevel="0" collapsed="false">
      <c r="A43" s="420" t="n">
        <v>13</v>
      </c>
      <c r="B43" s="413" t="s">
        <v>929</v>
      </c>
      <c r="C43" s="413"/>
      <c r="D43" s="413"/>
      <c r="E43" s="413"/>
      <c r="F43" s="413"/>
      <c r="G43" s="413"/>
      <c r="H43" s="413"/>
      <c r="I43" s="413"/>
      <c r="J43" s="413"/>
      <c r="K43" s="414"/>
      <c r="L43" s="414"/>
      <c r="M43" s="411" t="n">
        <f aca="false">SUM(K43:L43)</f>
        <v>0</v>
      </c>
    </row>
    <row r="44" customFormat="false" ht="14.25" hidden="false" customHeight="false" outlineLevel="0" collapsed="false">
      <c r="A44" s="422"/>
      <c r="B44" s="423" t="s">
        <v>930</v>
      </c>
      <c r="C44" s="423"/>
      <c r="D44" s="423"/>
      <c r="E44" s="423"/>
      <c r="F44" s="423"/>
      <c r="G44" s="423"/>
      <c r="H44" s="423"/>
      <c r="I44" s="423"/>
      <c r="J44" s="423"/>
      <c r="K44" s="423"/>
      <c r="L44" s="423"/>
      <c r="M44" s="423"/>
    </row>
    <row r="45" customFormat="false" ht="26.25" hidden="false" customHeight="true" outlineLevel="0" collapsed="false">
      <c r="A45" s="426" t="n">
        <v>14</v>
      </c>
      <c r="B45" s="417" t="s">
        <v>931</v>
      </c>
      <c r="C45" s="417"/>
      <c r="D45" s="417"/>
      <c r="E45" s="417"/>
      <c r="F45" s="417"/>
      <c r="G45" s="417"/>
      <c r="H45" s="417"/>
      <c r="I45" s="417"/>
      <c r="J45" s="417"/>
      <c r="K45" s="430"/>
      <c r="L45" s="430"/>
      <c r="M45" s="411" t="n">
        <f aca="false">SUM(K45:L45)</f>
        <v>0</v>
      </c>
    </row>
    <row r="46" customFormat="false" ht="28.5" hidden="false" customHeight="true" outlineLevel="0" collapsed="false">
      <c r="A46" s="420" t="n">
        <v>15</v>
      </c>
      <c r="B46" s="413" t="s">
        <v>932</v>
      </c>
      <c r="C46" s="413"/>
      <c r="D46" s="413"/>
      <c r="E46" s="413"/>
      <c r="F46" s="413"/>
      <c r="G46" s="413"/>
      <c r="H46" s="413"/>
      <c r="I46" s="413"/>
      <c r="J46" s="413"/>
      <c r="K46" s="427"/>
      <c r="L46" s="427"/>
      <c r="M46" s="411" t="n">
        <f aca="false">SUM(K46:L46)</f>
        <v>0</v>
      </c>
    </row>
    <row r="47" customFormat="false" ht="14.25" hidden="false" customHeight="false" outlineLevel="0" collapsed="false">
      <c r="A47" s="431"/>
      <c r="B47" s="423" t="s">
        <v>933</v>
      </c>
      <c r="C47" s="423"/>
      <c r="D47" s="423"/>
      <c r="E47" s="423"/>
      <c r="F47" s="423"/>
      <c r="G47" s="423"/>
      <c r="H47" s="423"/>
      <c r="I47" s="423"/>
      <c r="J47" s="423"/>
      <c r="K47" s="423"/>
      <c r="L47" s="423"/>
      <c r="M47" s="423"/>
    </row>
    <row r="48" customFormat="false" ht="42.75" hidden="false" customHeight="true" outlineLevel="0" collapsed="false">
      <c r="A48" s="406" t="n">
        <v>16</v>
      </c>
      <c r="B48" s="417" t="s">
        <v>934</v>
      </c>
      <c r="C48" s="417"/>
      <c r="D48" s="417"/>
      <c r="E48" s="417"/>
      <c r="F48" s="417"/>
      <c r="G48" s="417"/>
      <c r="H48" s="417"/>
      <c r="I48" s="417"/>
      <c r="J48" s="417"/>
      <c r="K48" s="432" t="n">
        <f aca="false">K15+K29</f>
        <v>0</v>
      </c>
      <c r="L48" s="432" t="n">
        <f aca="false">L15+L29</f>
        <v>0</v>
      </c>
      <c r="M48" s="432" t="n">
        <f aca="false">K48+L48</f>
        <v>0</v>
      </c>
    </row>
    <row r="49" customFormat="false" ht="30" hidden="false" customHeight="true" outlineLevel="0" collapsed="false">
      <c r="A49" s="395" t="n">
        <v>17</v>
      </c>
      <c r="B49" s="398" t="s">
        <v>935</v>
      </c>
      <c r="C49" s="398"/>
      <c r="D49" s="398"/>
      <c r="E49" s="398"/>
      <c r="F49" s="398"/>
      <c r="G49" s="398"/>
      <c r="H49" s="398"/>
      <c r="I49" s="398"/>
      <c r="J49" s="398"/>
      <c r="K49" s="410"/>
      <c r="L49" s="410"/>
      <c r="M49" s="432" t="n">
        <f aca="false">K49+L49</f>
        <v>0</v>
      </c>
    </row>
    <row r="50" customFormat="false" ht="29.25" hidden="false" customHeight="true" outlineLevel="0" collapsed="false">
      <c r="A50" s="395" t="n">
        <v>18</v>
      </c>
      <c r="B50" s="398" t="s">
        <v>936</v>
      </c>
      <c r="C50" s="398"/>
      <c r="D50" s="398"/>
      <c r="E50" s="398"/>
      <c r="F50" s="398"/>
      <c r="G50" s="398"/>
      <c r="H50" s="398"/>
      <c r="I50" s="398"/>
      <c r="J50" s="398"/>
      <c r="K50" s="433" t="n">
        <f aca="false">K19+K34</f>
        <v>0</v>
      </c>
      <c r="L50" s="433" t="n">
        <f aca="false">L19+L34</f>
        <v>0</v>
      </c>
      <c r="M50" s="432" t="n">
        <f aca="false">K50+L50</f>
        <v>0</v>
      </c>
    </row>
    <row r="51" customFormat="false" ht="45.75" hidden="false" customHeight="true" outlineLevel="0" collapsed="false">
      <c r="A51" s="395" t="n">
        <v>19</v>
      </c>
      <c r="B51" s="398" t="s">
        <v>937</v>
      </c>
      <c r="C51" s="398"/>
      <c r="D51" s="398"/>
      <c r="E51" s="398"/>
      <c r="F51" s="398"/>
      <c r="G51" s="398"/>
      <c r="H51" s="398"/>
      <c r="I51" s="398"/>
      <c r="J51" s="398"/>
      <c r="K51" s="433" t="n">
        <f aca="false">K48-K49-K50</f>
        <v>0</v>
      </c>
      <c r="L51" s="433" t="n">
        <f aca="false">L48-L49-L50</f>
        <v>0</v>
      </c>
      <c r="M51" s="432" t="n">
        <f aca="false">K51+L51</f>
        <v>0</v>
      </c>
    </row>
    <row r="52" customFormat="false" ht="43.5" hidden="false" customHeight="true" outlineLevel="0" collapsed="false">
      <c r="A52" s="395" t="n">
        <v>20</v>
      </c>
      <c r="B52" s="398" t="s">
        <v>938</v>
      </c>
      <c r="C52" s="398"/>
      <c r="D52" s="398"/>
      <c r="E52" s="398"/>
      <c r="F52" s="398"/>
      <c r="G52" s="398"/>
      <c r="H52" s="398"/>
      <c r="I52" s="398"/>
      <c r="J52" s="398"/>
      <c r="K52" s="410"/>
      <c r="L52" s="410"/>
      <c r="M52" s="432" t="n">
        <f aca="false">K52+L52</f>
        <v>0</v>
      </c>
    </row>
    <row r="53" customFormat="false" ht="40.5" hidden="false" customHeight="true" outlineLevel="0" collapsed="false">
      <c r="A53" s="395" t="n">
        <v>21</v>
      </c>
      <c r="B53" s="398" t="s">
        <v>939</v>
      </c>
      <c r="C53" s="398"/>
      <c r="D53" s="398"/>
      <c r="E53" s="398"/>
      <c r="F53" s="398"/>
      <c r="G53" s="398"/>
      <c r="H53" s="398"/>
      <c r="I53" s="398"/>
      <c r="J53" s="398"/>
      <c r="K53" s="433" t="n">
        <f aca="false">K39-K52</f>
        <v>0</v>
      </c>
      <c r="L53" s="433" t="n">
        <f aca="false">L39-L52</f>
        <v>0</v>
      </c>
      <c r="M53" s="432" t="n">
        <f aca="false">K53+L53</f>
        <v>0</v>
      </c>
    </row>
    <row r="54" customFormat="false" ht="41.25" hidden="false" customHeight="true" outlineLevel="0" collapsed="false">
      <c r="A54" s="395" t="n">
        <v>22</v>
      </c>
      <c r="B54" s="258" t="s">
        <v>940</v>
      </c>
      <c r="C54" s="258"/>
      <c r="D54" s="258"/>
      <c r="E54" s="258"/>
      <c r="F54" s="258"/>
      <c r="G54" s="258"/>
      <c r="H54" s="258"/>
      <c r="I54" s="258"/>
      <c r="J54" s="258"/>
      <c r="K54" s="434" t="n">
        <f aca="false">K51+K53+K13+K14+K20+K22+K23+K26+K27+K28+K36+K37+K42+K43+K45+K46</f>
        <v>0</v>
      </c>
      <c r="L54" s="434" t="n">
        <f aca="false">L51+L53+L13+L14+L20+L22+L23+L26+L27+L28+L36+L37+L42+L43+L45+L46</f>
        <v>0</v>
      </c>
      <c r="M54" s="432" t="n">
        <f aca="false">K54+L54</f>
        <v>0</v>
      </c>
    </row>
    <row r="55" customFormat="false" ht="26.25" hidden="false" customHeight="true" outlineLevel="0" collapsed="false">
      <c r="A55" s="395" t="n">
        <v>23</v>
      </c>
      <c r="B55" s="398" t="s">
        <v>941</v>
      </c>
      <c r="C55" s="398"/>
      <c r="D55" s="398"/>
      <c r="E55" s="398"/>
      <c r="F55" s="398"/>
      <c r="G55" s="398"/>
      <c r="H55" s="398"/>
      <c r="I55" s="398"/>
      <c r="J55" s="398"/>
      <c r="K55" s="410"/>
      <c r="L55" s="410"/>
      <c r="M55" s="432" t="n">
        <f aca="false">K55+L55</f>
        <v>0</v>
      </c>
    </row>
    <row r="56" customFormat="false" ht="30" hidden="false" customHeight="true" outlineLevel="0" collapsed="false">
      <c r="A56" s="395" t="n">
        <v>24</v>
      </c>
      <c r="B56" s="398" t="s">
        <v>942</v>
      </c>
      <c r="C56" s="398"/>
      <c r="D56" s="398"/>
      <c r="E56" s="398"/>
      <c r="F56" s="398"/>
      <c r="G56" s="398"/>
      <c r="H56" s="398"/>
      <c r="I56" s="398"/>
      <c r="J56" s="398"/>
      <c r="K56" s="410"/>
      <c r="L56" s="410"/>
      <c r="M56" s="432" t="n">
        <f aca="false">K56+L56</f>
        <v>0</v>
      </c>
    </row>
    <row r="57" customFormat="false" ht="26.25" hidden="false" customHeight="true" outlineLevel="0" collapsed="false">
      <c r="A57" s="435" t="n">
        <v>25</v>
      </c>
      <c r="B57" s="436" t="s">
        <v>943</v>
      </c>
      <c r="C57" s="436"/>
      <c r="D57" s="436"/>
      <c r="E57" s="436"/>
      <c r="F57" s="436"/>
      <c r="G57" s="436"/>
      <c r="H57" s="436"/>
      <c r="I57" s="436"/>
      <c r="J57" s="436"/>
      <c r="K57" s="437"/>
      <c r="L57" s="437"/>
      <c r="M57" s="432" t="n">
        <f aca="false">K57+L57</f>
        <v>0</v>
      </c>
    </row>
    <row r="58" customFormat="false" ht="13.5" hidden="false" customHeight="false" outlineLevel="0" collapsed="false">
      <c r="A58" s="438"/>
      <c r="B58" s="438"/>
      <c r="C58" s="439"/>
      <c r="D58" s="438"/>
      <c r="E58" s="438"/>
    </row>
    <row r="59" customFormat="false" ht="13.5" hidden="false" customHeight="false" outlineLevel="0" collapsed="false">
      <c r="A59" s="438"/>
      <c r="B59" s="438"/>
      <c r="C59" s="439"/>
      <c r="D59" s="438"/>
      <c r="E59" s="438"/>
    </row>
    <row r="60" customFormat="false" ht="15" hidden="false" customHeight="true" outlineLevel="0" collapsed="false">
      <c r="A60" s="440" t="s">
        <v>558</v>
      </c>
      <c r="B60" s="440"/>
      <c r="C60" s="26" t="s">
        <v>944</v>
      </c>
      <c r="D60" s="26"/>
      <c r="E60" s="26"/>
      <c r="F60" s="26"/>
      <c r="G60" s="26"/>
      <c r="H60" s="26"/>
      <c r="I60" s="26"/>
    </row>
    <row r="61" customFormat="false" ht="15" hidden="false" customHeight="true" outlineLevel="0" collapsed="false">
      <c r="A61" s="438"/>
      <c r="B61" s="438"/>
      <c r="C61" s="26" t="s">
        <v>945</v>
      </c>
      <c r="D61" s="26"/>
      <c r="E61" s="26"/>
      <c r="F61" s="26"/>
      <c r="G61" s="26"/>
      <c r="H61" s="26"/>
      <c r="I61" s="26"/>
    </row>
    <row r="62" customFormat="false" ht="15" hidden="false" customHeight="true" outlineLevel="0" collapsed="false">
      <c r="A62" s="438"/>
      <c r="B62" s="438"/>
      <c r="C62" s="26" t="s">
        <v>946</v>
      </c>
      <c r="D62" s="26"/>
      <c r="E62" s="26"/>
      <c r="F62" s="26"/>
      <c r="G62" s="26"/>
      <c r="H62" s="26"/>
      <c r="I62" s="26"/>
    </row>
    <row r="63" customFormat="false" ht="13.5" hidden="false" customHeight="false" outlineLevel="0" collapsed="false">
      <c r="A63" s="438"/>
      <c r="B63" s="438"/>
      <c r="C63" s="438"/>
      <c r="D63" s="438"/>
      <c r="E63" s="438"/>
    </row>
    <row r="64" customFormat="false" ht="13.5" hidden="false" customHeight="false" outlineLevel="0" collapsed="false">
      <c r="A64" s="438"/>
      <c r="B64" s="438"/>
      <c r="C64" s="438"/>
      <c r="D64" s="438"/>
      <c r="E64" s="438"/>
    </row>
    <row r="65" customFormat="false" ht="13.5" hidden="false" customHeight="false" outlineLevel="0" collapsed="false">
      <c r="A65" s="438"/>
      <c r="B65" s="438"/>
      <c r="C65" s="438"/>
      <c r="D65" s="438"/>
      <c r="E65" s="438"/>
    </row>
    <row r="66" customFormat="false" ht="13.5" hidden="false" customHeight="false" outlineLevel="0" collapsed="false">
      <c r="A66" s="438"/>
      <c r="B66" s="438"/>
      <c r="C66" s="438"/>
      <c r="D66" s="438"/>
      <c r="E66" s="438"/>
    </row>
    <row r="67" customFormat="false" ht="13.5" hidden="false" customHeight="false" outlineLevel="0" collapsed="false">
      <c r="A67" s="438"/>
      <c r="B67" s="438"/>
      <c r="C67" s="438"/>
      <c r="D67" s="438"/>
      <c r="E67" s="438"/>
    </row>
    <row r="68" customFormat="false" ht="13.5" hidden="false" customHeight="false" outlineLevel="0" collapsed="false">
      <c r="A68" s="438"/>
      <c r="B68" s="438"/>
      <c r="C68" s="438"/>
      <c r="D68" s="438"/>
      <c r="E68" s="438"/>
    </row>
    <row r="69" customFormat="false" ht="13.5" hidden="false" customHeight="false" outlineLevel="0" collapsed="false">
      <c r="A69" s="438"/>
      <c r="B69" s="438"/>
      <c r="C69" s="438"/>
      <c r="D69" s="438"/>
      <c r="E69" s="438"/>
    </row>
    <row r="70" customFormat="false" ht="13.5" hidden="false" customHeight="false" outlineLevel="0" collapsed="false">
      <c r="A70" s="438"/>
      <c r="B70" s="438"/>
      <c r="C70" s="438"/>
      <c r="D70" s="438"/>
      <c r="E70" s="438"/>
    </row>
    <row r="71" customFormat="false" ht="13.5" hidden="false" customHeight="false" outlineLevel="0" collapsed="false">
      <c r="A71" s="438"/>
      <c r="B71" s="438"/>
      <c r="C71" s="438"/>
      <c r="D71" s="438"/>
      <c r="E71" s="438"/>
    </row>
    <row r="72" customFormat="false" ht="13.5" hidden="false" customHeight="false" outlineLevel="0" collapsed="false">
      <c r="A72" s="438"/>
      <c r="B72" s="438"/>
      <c r="C72" s="438"/>
      <c r="D72" s="438"/>
      <c r="E72" s="438"/>
    </row>
    <row r="73" customFormat="false" ht="13.5" hidden="false" customHeight="false" outlineLevel="0" collapsed="false">
      <c r="A73" s="438"/>
      <c r="B73" s="438"/>
      <c r="C73" s="438"/>
      <c r="D73" s="438"/>
      <c r="E73" s="438"/>
    </row>
    <row r="74" customFormat="false" ht="13.5" hidden="false" customHeight="false" outlineLevel="0" collapsed="false">
      <c r="A74" s="438"/>
      <c r="B74" s="438"/>
      <c r="C74" s="438"/>
      <c r="D74" s="438"/>
      <c r="E74" s="438"/>
    </row>
    <row r="75" customFormat="false" ht="13.5" hidden="false" customHeight="false" outlineLevel="0" collapsed="false">
      <c r="A75" s="438"/>
      <c r="B75" s="438"/>
      <c r="C75" s="438"/>
      <c r="D75" s="438"/>
      <c r="E75" s="438"/>
    </row>
    <row r="76" customFormat="false" ht="13.5" hidden="false" customHeight="false" outlineLevel="0" collapsed="false">
      <c r="A76" s="438"/>
      <c r="B76" s="438"/>
      <c r="C76" s="438"/>
      <c r="D76" s="438"/>
      <c r="E76" s="438"/>
    </row>
    <row r="77" customFormat="false" ht="13.5" hidden="false" customHeight="false" outlineLevel="0" collapsed="false">
      <c r="A77" s="438"/>
      <c r="B77" s="438"/>
      <c r="C77" s="438"/>
      <c r="D77" s="438"/>
      <c r="E77" s="438"/>
    </row>
    <row r="78" customFormat="false" ht="13.5" hidden="false" customHeight="false" outlineLevel="0" collapsed="false">
      <c r="A78" s="438"/>
      <c r="B78" s="438"/>
      <c r="C78" s="438"/>
      <c r="D78" s="438"/>
      <c r="E78" s="438"/>
    </row>
    <row r="79" customFormat="false" ht="13.5" hidden="false" customHeight="false" outlineLevel="0" collapsed="false">
      <c r="A79" s="438"/>
      <c r="B79" s="438"/>
      <c r="C79" s="438"/>
      <c r="D79" s="438"/>
      <c r="E79" s="438"/>
    </row>
    <row r="80" customFormat="false" ht="13.5" hidden="false" customHeight="false" outlineLevel="0" collapsed="false">
      <c r="A80" s="438"/>
      <c r="B80" s="438"/>
      <c r="C80" s="438"/>
      <c r="D80" s="438"/>
      <c r="E80" s="438"/>
    </row>
    <row r="81" customFormat="false" ht="13.5" hidden="false" customHeight="false" outlineLevel="0" collapsed="false">
      <c r="A81" s="438"/>
      <c r="B81" s="438"/>
      <c r="C81" s="438"/>
      <c r="D81" s="438"/>
      <c r="E81" s="438"/>
    </row>
    <row r="82" customFormat="false" ht="13.5" hidden="false" customHeight="false" outlineLevel="0" collapsed="false">
      <c r="A82" s="438"/>
      <c r="B82" s="438"/>
      <c r="C82" s="438"/>
      <c r="D82" s="438"/>
      <c r="E82" s="438"/>
    </row>
    <row r="83" customFormat="false" ht="13.5" hidden="false" customHeight="false" outlineLevel="0" collapsed="false">
      <c r="A83" s="438"/>
      <c r="B83" s="438"/>
      <c r="C83" s="438"/>
      <c r="D83" s="438"/>
      <c r="E83" s="438"/>
    </row>
    <row r="84" customFormat="false" ht="13.5" hidden="false" customHeight="false" outlineLevel="0" collapsed="false">
      <c r="A84" s="438"/>
      <c r="B84" s="438"/>
      <c r="C84" s="438"/>
      <c r="D84" s="438"/>
      <c r="E84" s="438"/>
    </row>
    <row r="85" customFormat="false" ht="13.5" hidden="false" customHeight="false" outlineLevel="0" collapsed="false">
      <c r="A85" s="438"/>
      <c r="B85" s="438"/>
      <c r="C85" s="438"/>
      <c r="D85" s="438"/>
      <c r="E85" s="438"/>
    </row>
    <row r="86" customFormat="false" ht="13.5" hidden="false" customHeight="false" outlineLevel="0" collapsed="false">
      <c r="A86" s="438"/>
      <c r="B86" s="438"/>
      <c r="C86" s="438"/>
      <c r="D86" s="438"/>
      <c r="E86" s="438"/>
    </row>
    <row r="87" customFormat="false" ht="13.5" hidden="false" customHeight="false" outlineLevel="0" collapsed="false">
      <c r="A87" s="438"/>
      <c r="B87" s="438"/>
      <c r="C87" s="438"/>
      <c r="D87" s="438"/>
      <c r="E87" s="438"/>
    </row>
    <row r="88" customFormat="false" ht="13.5" hidden="false" customHeight="false" outlineLevel="0" collapsed="false">
      <c r="A88" s="438"/>
      <c r="B88" s="438"/>
      <c r="C88" s="438"/>
      <c r="D88" s="438"/>
      <c r="E88" s="438"/>
    </row>
    <row r="89" customFormat="false" ht="13.5" hidden="false" customHeight="false" outlineLevel="0" collapsed="false">
      <c r="A89" s="438"/>
      <c r="B89" s="438"/>
      <c r="C89" s="438"/>
      <c r="D89" s="438"/>
      <c r="E89" s="438"/>
    </row>
    <row r="90" customFormat="false" ht="13.5" hidden="false" customHeight="false" outlineLevel="0" collapsed="false">
      <c r="A90" s="438"/>
      <c r="B90" s="438"/>
      <c r="C90" s="438"/>
      <c r="D90" s="438"/>
      <c r="E90" s="438"/>
    </row>
    <row r="91" customFormat="false" ht="13.5" hidden="false" customHeight="false" outlineLevel="0" collapsed="false">
      <c r="A91" s="438"/>
      <c r="B91" s="438"/>
      <c r="C91" s="438"/>
      <c r="D91" s="438"/>
      <c r="E91" s="438"/>
    </row>
    <row r="92" customFormat="false" ht="13.5" hidden="false" customHeight="false" outlineLevel="0" collapsed="false">
      <c r="A92" s="438"/>
      <c r="B92" s="438"/>
      <c r="C92" s="438"/>
      <c r="D92" s="438"/>
      <c r="E92" s="438"/>
    </row>
  </sheetData>
  <mergeCells count="55">
    <mergeCell ref="B3:H3"/>
    <mergeCell ref="B5:H5"/>
    <mergeCell ref="C7:E7"/>
    <mergeCell ref="B10:M10"/>
    <mergeCell ref="B11:J11"/>
    <mergeCell ref="B12:J12"/>
    <mergeCell ref="B13:J13"/>
    <mergeCell ref="B14:J14"/>
    <mergeCell ref="B15:J15"/>
    <mergeCell ref="B16:J16"/>
    <mergeCell ref="B17:J17"/>
    <mergeCell ref="B18:J18"/>
    <mergeCell ref="B19:J19"/>
    <mergeCell ref="B20:J20"/>
    <mergeCell ref="B21:M21"/>
    <mergeCell ref="B22:J22"/>
    <mergeCell ref="B23:J23"/>
    <mergeCell ref="B24:M24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M35"/>
    <mergeCell ref="B36:J36"/>
    <mergeCell ref="B37:J37"/>
    <mergeCell ref="B38:M38"/>
    <mergeCell ref="B39:J39"/>
    <mergeCell ref="B40:J40"/>
    <mergeCell ref="B41:M41"/>
    <mergeCell ref="B42:J42"/>
    <mergeCell ref="B43:J43"/>
    <mergeCell ref="B44:M44"/>
    <mergeCell ref="B45:J45"/>
    <mergeCell ref="B46:J46"/>
    <mergeCell ref="B47:M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A60:B60"/>
    <mergeCell ref="C60:I60"/>
    <mergeCell ref="C61:I61"/>
    <mergeCell ref="C62:I6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7" activeCellId="0" sqref="K17"/>
    </sheetView>
  </sheetViews>
  <sheetFormatPr defaultColWidth="8.66796875" defaultRowHeight="13.5" zeroHeight="false" outlineLevelRow="0" outlineLevelCol="0"/>
  <cols>
    <col collapsed="false" customWidth="false" hidden="false" outlineLevel="0" max="7" min="1" style="240" width="8.67"/>
    <col collapsed="false" customWidth="true" hidden="false" outlineLevel="0" max="8" min="8" style="240" width="20.56"/>
    <col collapsed="false" customWidth="true" hidden="false" outlineLevel="0" max="9" min="9" style="240" width="11.56"/>
    <col collapsed="false" customWidth="false" hidden="false" outlineLevel="0" max="10" min="10" style="240" width="8.67"/>
    <col collapsed="false" customWidth="true" hidden="false" outlineLevel="0" max="12" min="11" style="240" width="22.88"/>
    <col collapsed="false" customWidth="false" hidden="false" outlineLevel="0" max="16384" min="13" style="240" width="8.67"/>
  </cols>
  <sheetData>
    <row r="2" customFormat="false" ht="13.5" hidden="false" customHeight="false" outlineLevel="0" collapsed="false">
      <c r="K2" s="241" t="s">
        <v>884</v>
      </c>
      <c r="L2" s="241" t="s">
        <v>4</v>
      </c>
    </row>
    <row r="3" customFormat="false" ht="13.5" hidden="false" customHeight="false" outlineLevel="0" collapsed="false">
      <c r="B3" s="242" t="s">
        <v>947</v>
      </c>
      <c r="C3" s="242"/>
      <c r="D3" s="242"/>
      <c r="E3" s="242"/>
      <c r="F3" s="242"/>
      <c r="G3" s="242"/>
      <c r="H3" s="242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  <c r="L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  <c r="L8" s="243"/>
    </row>
    <row r="9" customFormat="false" ht="14.25" hidden="false" customHeight="false" outlineLevel="0" collapsed="false">
      <c r="K9" s="241" t="s">
        <v>884</v>
      </c>
      <c r="L9" s="241" t="s">
        <v>4</v>
      </c>
    </row>
    <row r="10" customFormat="false" ht="48.75" hidden="false" customHeight="true" outlineLevel="0" collapsed="false">
      <c r="A10" s="249" t="s">
        <v>441</v>
      </c>
      <c r="B10" s="250" t="s">
        <v>520</v>
      </c>
      <c r="C10" s="250"/>
      <c r="D10" s="250"/>
      <c r="E10" s="250"/>
      <c r="F10" s="250"/>
      <c r="G10" s="250"/>
      <c r="H10" s="250"/>
      <c r="I10" s="250"/>
      <c r="J10" s="250"/>
      <c r="K10" s="441" t="s">
        <v>889</v>
      </c>
      <c r="L10" s="251" t="s">
        <v>35</v>
      </c>
    </row>
    <row r="11" customFormat="false" ht="24.75" hidden="false" customHeight="true" outlineLevel="0" collapsed="false">
      <c r="A11" s="252" t="n">
        <v>1</v>
      </c>
      <c r="B11" s="253" t="s">
        <v>948</v>
      </c>
      <c r="C11" s="253"/>
      <c r="D11" s="253"/>
      <c r="E11" s="253"/>
      <c r="F11" s="253"/>
      <c r="G11" s="253"/>
      <c r="H11" s="253"/>
      <c r="I11" s="253"/>
      <c r="J11" s="253"/>
      <c r="K11" s="434"/>
      <c r="L11" s="434"/>
    </row>
    <row r="12" customFormat="false" ht="26.25" hidden="false" customHeight="true" outlineLevel="0" collapsed="false">
      <c r="A12" s="255" t="s">
        <v>77</v>
      </c>
      <c r="B12" s="398" t="s">
        <v>949</v>
      </c>
      <c r="C12" s="398"/>
      <c r="D12" s="398"/>
      <c r="E12" s="398"/>
      <c r="F12" s="398"/>
      <c r="G12" s="398"/>
      <c r="H12" s="398"/>
      <c r="I12" s="398"/>
      <c r="J12" s="398"/>
      <c r="K12" s="442"/>
      <c r="L12" s="434" t="n">
        <f aca="false">K12</f>
        <v>0</v>
      </c>
    </row>
    <row r="13" customFormat="false" ht="23.25" hidden="false" customHeight="true" outlineLevel="0" collapsed="false">
      <c r="A13" s="255" t="s">
        <v>79</v>
      </c>
      <c r="B13" s="398" t="s">
        <v>950</v>
      </c>
      <c r="C13" s="398"/>
      <c r="D13" s="398"/>
      <c r="E13" s="398"/>
      <c r="F13" s="398"/>
      <c r="G13" s="398"/>
      <c r="H13" s="398"/>
      <c r="I13" s="398"/>
      <c r="J13" s="398"/>
      <c r="K13" s="442"/>
      <c r="L13" s="434" t="n">
        <f aca="false">K13</f>
        <v>0</v>
      </c>
    </row>
    <row r="14" customFormat="false" ht="25.5" hidden="false" customHeight="true" outlineLevel="0" collapsed="false">
      <c r="A14" s="255" t="s">
        <v>81</v>
      </c>
      <c r="B14" s="398" t="s">
        <v>951</v>
      </c>
      <c r="C14" s="398"/>
      <c r="D14" s="398"/>
      <c r="E14" s="398"/>
      <c r="F14" s="398"/>
      <c r="G14" s="398"/>
      <c r="H14" s="398"/>
      <c r="I14" s="398"/>
      <c r="J14" s="398"/>
      <c r="K14" s="434" t="n">
        <f aca="false">K12-K13</f>
        <v>0</v>
      </c>
      <c r="L14" s="434" t="n">
        <f aca="false">L12-L13</f>
        <v>0</v>
      </c>
    </row>
    <row r="15" customFormat="false" ht="25.5" hidden="false" customHeight="true" outlineLevel="0" collapsed="false">
      <c r="A15" s="255" t="s">
        <v>99</v>
      </c>
      <c r="B15" s="398" t="s">
        <v>952</v>
      </c>
      <c r="C15" s="398"/>
      <c r="D15" s="398"/>
      <c r="E15" s="398"/>
      <c r="F15" s="398"/>
      <c r="G15" s="398"/>
      <c r="H15" s="398"/>
      <c r="I15" s="398"/>
      <c r="J15" s="398"/>
      <c r="K15" s="442"/>
      <c r="L15" s="434" t="n">
        <f aca="false">K15</f>
        <v>0</v>
      </c>
    </row>
    <row r="16" customFormat="false" ht="31.5" hidden="false" customHeight="true" outlineLevel="0" collapsed="false">
      <c r="A16" s="255" t="s">
        <v>101</v>
      </c>
      <c r="B16" s="398" t="s">
        <v>953</v>
      </c>
      <c r="C16" s="398"/>
      <c r="D16" s="398"/>
      <c r="E16" s="398"/>
      <c r="F16" s="398"/>
      <c r="G16" s="398"/>
      <c r="H16" s="398"/>
      <c r="I16" s="398"/>
      <c r="J16" s="398"/>
      <c r="K16" s="434" t="n">
        <f aca="false">K14-K15</f>
        <v>0</v>
      </c>
      <c r="L16" s="434" t="n">
        <f aca="false">L14-L15</f>
        <v>0</v>
      </c>
    </row>
    <row r="17" customFormat="false" ht="27" hidden="false" customHeight="true" outlineLevel="0" collapsed="false">
      <c r="A17" s="252" t="n">
        <v>2</v>
      </c>
      <c r="B17" s="253" t="s">
        <v>954</v>
      </c>
      <c r="C17" s="253"/>
      <c r="D17" s="253"/>
      <c r="E17" s="253"/>
      <c r="F17" s="253"/>
      <c r="G17" s="253"/>
      <c r="H17" s="253"/>
      <c r="I17" s="253"/>
      <c r="J17" s="253"/>
      <c r="K17" s="434"/>
      <c r="L17" s="434"/>
    </row>
    <row r="18" customFormat="false" ht="25.5" hidden="false" customHeight="true" outlineLevel="0" collapsed="false">
      <c r="A18" s="255" t="s">
        <v>77</v>
      </c>
      <c r="B18" s="398" t="s">
        <v>955</v>
      </c>
      <c r="C18" s="398"/>
      <c r="D18" s="398"/>
      <c r="E18" s="398"/>
      <c r="F18" s="398"/>
      <c r="G18" s="398"/>
      <c r="H18" s="398"/>
      <c r="I18" s="398"/>
      <c r="J18" s="398"/>
      <c r="K18" s="442"/>
      <c r="L18" s="434" t="n">
        <f aca="false">K18</f>
        <v>0</v>
      </c>
    </row>
    <row r="19" customFormat="false" ht="27" hidden="false" customHeight="true" outlineLevel="0" collapsed="false">
      <c r="A19" s="255" t="s">
        <v>79</v>
      </c>
      <c r="B19" s="398" t="s">
        <v>956</v>
      </c>
      <c r="C19" s="398"/>
      <c r="D19" s="398"/>
      <c r="E19" s="398"/>
      <c r="F19" s="398"/>
      <c r="G19" s="398"/>
      <c r="H19" s="398"/>
      <c r="I19" s="398"/>
      <c r="J19" s="398"/>
      <c r="K19" s="442"/>
      <c r="L19" s="434" t="n">
        <f aca="false">K19</f>
        <v>0</v>
      </c>
    </row>
    <row r="20" customFormat="false" ht="25.5" hidden="false" customHeight="true" outlineLevel="0" collapsed="false">
      <c r="A20" s="255" t="s">
        <v>81</v>
      </c>
      <c r="B20" s="398" t="s">
        <v>957</v>
      </c>
      <c r="C20" s="398"/>
      <c r="D20" s="398"/>
      <c r="E20" s="398"/>
      <c r="F20" s="398"/>
      <c r="G20" s="398"/>
      <c r="H20" s="398"/>
      <c r="I20" s="398"/>
      <c r="J20" s="398"/>
      <c r="K20" s="433" t="n">
        <f aca="false">K18-K19</f>
        <v>0</v>
      </c>
      <c r="L20" s="434" t="n">
        <f aca="false">K20</f>
        <v>0</v>
      </c>
    </row>
    <row r="21" customFormat="false" ht="25.5" hidden="false" customHeight="true" outlineLevel="0" collapsed="false">
      <c r="A21" s="255" t="s">
        <v>99</v>
      </c>
      <c r="B21" s="398" t="s">
        <v>958</v>
      </c>
      <c r="C21" s="398"/>
      <c r="D21" s="398"/>
      <c r="E21" s="398"/>
      <c r="F21" s="398"/>
      <c r="G21" s="398"/>
      <c r="H21" s="398"/>
      <c r="I21" s="398"/>
      <c r="J21" s="398"/>
      <c r="K21" s="442"/>
      <c r="L21" s="434" t="n">
        <f aca="false">K21</f>
        <v>0</v>
      </c>
    </row>
    <row r="22" customFormat="false" ht="25.5" hidden="false" customHeight="true" outlineLevel="0" collapsed="false">
      <c r="A22" s="255" t="s">
        <v>101</v>
      </c>
      <c r="B22" s="398" t="s">
        <v>959</v>
      </c>
      <c r="C22" s="398"/>
      <c r="D22" s="398"/>
      <c r="E22" s="398"/>
      <c r="F22" s="398"/>
      <c r="G22" s="398"/>
      <c r="H22" s="398"/>
      <c r="I22" s="398"/>
      <c r="J22" s="398"/>
      <c r="K22" s="434" t="n">
        <f aca="false">K20-K21</f>
        <v>0</v>
      </c>
      <c r="L22" s="434" t="n">
        <f aca="false">L20-L21</f>
        <v>0</v>
      </c>
    </row>
    <row r="23" customFormat="false" ht="25.5" hidden="false" customHeight="true" outlineLevel="0" collapsed="false">
      <c r="A23" s="273" t="n">
        <v>3</v>
      </c>
      <c r="B23" s="443" t="s">
        <v>960</v>
      </c>
      <c r="C23" s="443"/>
      <c r="D23" s="443"/>
      <c r="E23" s="443"/>
      <c r="F23" s="443"/>
      <c r="G23" s="443"/>
      <c r="H23" s="443"/>
      <c r="I23" s="443"/>
      <c r="J23" s="443"/>
      <c r="K23" s="444" t="n">
        <f aca="false">K16+K22</f>
        <v>0</v>
      </c>
      <c r="L23" s="444" t="n">
        <f aca="false">L16+L22</f>
        <v>0</v>
      </c>
    </row>
    <row r="24" customFormat="false" ht="25.5" hidden="false" customHeight="true" outlineLevel="0" collapsed="false">
      <c r="A24" s="244"/>
      <c r="B24" s="277"/>
      <c r="C24" s="277"/>
      <c r="D24" s="277"/>
      <c r="E24" s="277"/>
      <c r="F24" s="277"/>
      <c r="G24" s="277"/>
      <c r="H24" s="277"/>
      <c r="I24" s="277"/>
      <c r="J24" s="277"/>
      <c r="K24" s="277"/>
      <c r="L24" s="277"/>
    </row>
    <row r="25" customFormat="false" ht="16.5" hidden="false" customHeight="true" outlineLevel="0" collapsed="false">
      <c r="A25" s="242" t="s">
        <v>558</v>
      </c>
      <c r="B25" s="242"/>
      <c r="C25" s="278" t="s">
        <v>961</v>
      </c>
      <c r="D25" s="278"/>
      <c r="E25" s="278"/>
      <c r="F25" s="278"/>
      <c r="G25" s="278"/>
      <c r="H25" s="278"/>
      <c r="I25" s="277"/>
      <c r="J25" s="277"/>
      <c r="K25" s="277"/>
      <c r="L25" s="277"/>
    </row>
    <row r="26" customFormat="false" ht="13.5" hidden="false" customHeight="true" outlineLevel="0" collapsed="false">
      <c r="C26" s="278" t="s">
        <v>962</v>
      </c>
      <c r="D26" s="278"/>
      <c r="E26" s="278"/>
      <c r="F26" s="278"/>
      <c r="G26" s="278"/>
      <c r="H26" s="278"/>
    </row>
  </sheetData>
  <mergeCells count="20">
    <mergeCell ref="B3:H3"/>
    <mergeCell ref="B5:H5"/>
    <mergeCell ref="C7:E7"/>
    <mergeCell ref="B10:J10"/>
    <mergeCell ref="B11:J11"/>
    <mergeCell ref="B12:J12"/>
    <mergeCell ref="B13:J13"/>
    <mergeCell ref="B14:J14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A25:B25"/>
    <mergeCell ref="C25:H25"/>
    <mergeCell ref="C26:H2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57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pane xSplit="10" ySplit="10" topLeftCell="K13" activePane="bottomRight" state="frozen"/>
      <selection pane="topLeft" activeCell="A3" activeCellId="0" sqref="A3"/>
      <selection pane="topRight" activeCell="K3" activeCellId="0" sqref="K3"/>
      <selection pane="bottomLeft" activeCell="A13" activeCellId="0" sqref="A13"/>
      <selection pane="bottomRight" activeCell="K14" activeCellId="0" sqref="K14"/>
    </sheetView>
  </sheetViews>
  <sheetFormatPr defaultColWidth="8.66796875" defaultRowHeight="13.5" zeroHeight="false" outlineLevelRow="1" outlineLevelCol="0"/>
  <cols>
    <col collapsed="false" customWidth="false" hidden="false" outlineLevel="0" max="1" min="1" style="240" width="8.67"/>
    <col collapsed="false" customWidth="true" hidden="false" outlineLevel="0" max="2" min="2" style="240" width="17.56"/>
    <col collapsed="false" customWidth="true" hidden="false" outlineLevel="0" max="3" min="3" style="240" width="18.44"/>
    <col collapsed="false" customWidth="false" hidden="false" outlineLevel="0" max="6" min="4" style="240" width="8.67"/>
    <col collapsed="false" customWidth="true" hidden="false" outlineLevel="0" max="7" min="7" style="240" width="12.88"/>
    <col collapsed="false" customWidth="true" hidden="false" outlineLevel="0" max="8" min="8" style="240" width="14.11"/>
    <col collapsed="false" customWidth="false" hidden="false" outlineLevel="0" max="9" min="9" style="240" width="8.67"/>
    <col collapsed="false" customWidth="true" hidden="false" outlineLevel="0" max="10" min="10" style="240" width="17.67"/>
    <col collapsed="false" customWidth="true" hidden="false" outlineLevel="0" max="13" min="11" style="240" width="19.33"/>
    <col collapsed="false" customWidth="false" hidden="false" outlineLevel="0" max="16384" min="14" style="240" width="8.67"/>
  </cols>
  <sheetData>
    <row r="2" customFormat="false" ht="13.5" hidden="false" customHeight="false" outlineLevel="0" collapsed="false">
      <c r="M2" s="241" t="s">
        <v>4</v>
      </c>
    </row>
    <row r="3" customFormat="false" ht="13.5" hidden="false" customHeight="false" outlineLevel="0" collapsed="false">
      <c r="B3" s="242" t="s">
        <v>963</v>
      </c>
      <c r="C3" s="242"/>
      <c r="D3" s="242"/>
      <c r="E3" s="242"/>
      <c r="F3" s="242"/>
      <c r="G3" s="242"/>
      <c r="H3" s="242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  <c r="M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  <c r="L5" s="245"/>
      <c r="M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  <c r="M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  <c r="L8" s="243"/>
      <c r="M8" s="243"/>
    </row>
    <row r="9" customFormat="false" ht="14.25" hidden="false" customHeight="false" outlineLevel="0" collapsed="false">
      <c r="K9" s="241" t="s">
        <v>245</v>
      </c>
      <c r="L9" s="241" t="s">
        <v>884</v>
      </c>
      <c r="M9" s="241" t="s">
        <v>4</v>
      </c>
    </row>
    <row r="10" s="449" customFormat="true" ht="19.5" hidden="false" customHeight="true" outlineLevel="0" collapsed="false">
      <c r="A10" s="445" t="s">
        <v>441</v>
      </c>
      <c r="B10" s="446" t="s">
        <v>520</v>
      </c>
      <c r="C10" s="446"/>
      <c r="D10" s="446"/>
      <c r="E10" s="446"/>
      <c r="F10" s="446"/>
      <c r="G10" s="446"/>
      <c r="H10" s="446"/>
      <c r="I10" s="446"/>
      <c r="J10" s="446"/>
      <c r="K10" s="447" t="s">
        <v>888</v>
      </c>
      <c r="L10" s="447" t="s">
        <v>889</v>
      </c>
      <c r="M10" s="448" t="s">
        <v>890</v>
      </c>
    </row>
    <row r="11" s="449" customFormat="true" ht="19.5" hidden="false" customHeight="true" outlineLevel="0" collapsed="false">
      <c r="A11" s="450"/>
      <c r="B11" s="451" t="s">
        <v>249</v>
      </c>
      <c r="C11" s="451" t="s">
        <v>7</v>
      </c>
      <c r="D11" s="452" t="s">
        <v>891</v>
      </c>
      <c r="E11" s="452"/>
      <c r="F11" s="452"/>
      <c r="G11" s="452"/>
      <c r="H11" s="452"/>
      <c r="I11" s="452"/>
      <c r="J11" s="453" t="s">
        <v>964</v>
      </c>
      <c r="K11" s="447"/>
      <c r="L11" s="447"/>
      <c r="M11" s="448"/>
    </row>
    <row r="12" s="449" customFormat="true" ht="19.5" hidden="false" customHeight="true" outlineLevel="0" collapsed="false">
      <c r="A12" s="454" t="s">
        <v>83</v>
      </c>
      <c r="B12" s="455" t="s">
        <v>965</v>
      </c>
      <c r="C12" s="455"/>
      <c r="D12" s="455"/>
      <c r="E12" s="455"/>
      <c r="F12" s="455"/>
      <c r="G12" s="455"/>
      <c r="H12" s="455"/>
      <c r="I12" s="455"/>
      <c r="J12" s="455"/>
      <c r="K12" s="456" t="n">
        <f aca="false">K13+K23+K33+K43</f>
        <v>0</v>
      </c>
      <c r="L12" s="456" t="n">
        <f aca="false">L13+L23+L33+L43</f>
        <v>0</v>
      </c>
      <c r="M12" s="456" t="n">
        <f aca="false">M13+M23+M33+M43</f>
        <v>0</v>
      </c>
    </row>
    <row r="13" customFormat="false" ht="25.5" hidden="false" customHeight="true" outlineLevel="0" collapsed="false">
      <c r="A13" s="457" t="n">
        <v>1</v>
      </c>
      <c r="B13" s="458" t="s">
        <v>966</v>
      </c>
      <c r="C13" s="458"/>
      <c r="D13" s="458"/>
      <c r="E13" s="458"/>
      <c r="F13" s="458"/>
      <c r="G13" s="458"/>
      <c r="H13" s="458"/>
      <c r="I13" s="458"/>
      <c r="J13" s="458"/>
      <c r="K13" s="459" t="n">
        <f aca="false">SUM(K14:K22)</f>
        <v>0</v>
      </c>
      <c r="L13" s="460" t="n">
        <f aca="false">SUM(L14:L22)</f>
        <v>0</v>
      </c>
      <c r="M13" s="461" t="n">
        <f aca="false">SUM(M14:M22)</f>
        <v>0</v>
      </c>
    </row>
    <row r="14" customFormat="false" ht="25.5" hidden="false" customHeight="true" outlineLevel="1" collapsed="false">
      <c r="A14" s="462"/>
      <c r="B14" s="463"/>
      <c r="C14" s="463"/>
      <c r="D14" s="464"/>
      <c r="E14" s="464"/>
      <c r="F14" s="464"/>
      <c r="G14" s="464"/>
      <c r="H14" s="464"/>
      <c r="I14" s="464"/>
      <c r="J14" s="465"/>
      <c r="K14" s="466"/>
      <c r="L14" s="466"/>
      <c r="M14" s="467" t="n">
        <f aca="false">SUM(K14:L14)</f>
        <v>0</v>
      </c>
    </row>
    <row r="15" customFormat="false" ht="25.5" hidden="false" customHeight="true" outlineLevel="1" collapsed="false">
      <c r="A15" s="462"/>
      <c r="B15" s="463"/>
      <c r="C15" s="463"/>
      <c r="D15" s="464"/>
      <c r="E15" s="464"/>
      <c r="F15" s="464"/>
      <c r="G15" s="464"/>
      <c r="H15" s="464"/>
      <c r="I15" s="464"/>
      <c r="J15" s="465"/>
      <c r="K15" s="466"/>
      <c r="L15" s="466"/>
      <c r="M15" s="467" t="n">
        <f aca="false">SUM(K15:L15)</f>
        <v>0</v>
      </c>
    </row>
    <row r="16" customFormat="false" ht="25.5" hidden="false" customHeight="true" outlineLevel="1" collapsed="false">
      <c r="A16" s="462"/>
      <c r="B16" s="463"/>
      <c r="C16" s="463"/>
      <c r="D16" s="464"/>
      <c r="E16" s="464"/>
      <c r="F16" s="464"/>
      <c r="G16" s="464"/>
      <c r="H16" s="464"/>
      <c r="I16" s="464"/>
      <c r="J16" s="465"/>
      <c r="K16" s="466"/>
      <c r="L16" s="466"/>
      <c r="M16" s="467" t="n">
        <f aca="false">SUM(K16:L16)</f>
        <v>0</v>
      </c>
    </row>
    <row r="17" customFormat="false" ht="25.5" hidden="false" customHeight="true" outlineLevel="1" collapsed="false">
      <c r="A17" s="462"/>
      <c r="B17" s="463"/>
      <c r="C17" s="463"/>
      <c r="D17" s="464"/>
      <c r="E17" s="464"/>
      <c r="F17" s="464"/>
      <c r="G17" s="464"/>
      <c r="H17" s="464"/>
      <c r="I17" s="464"/>
      <c r="J17" s="465"/>
      <c r="K17" s="466"/>
      <c r="L17" s="466"/>
      <c r="M17" s="467" t="n">
        <f aca="false">SUM(K17:L17)</f>
        <v>0</v>
      </c>
    </row>
    <row r="18" customFormat="false" ht="25.5" hidden="false" customHeight="true" outlineLevel="1" collapsed="false">
      <c r="A18" s="462"/>
      <c r="B18" s="463"/>
      <c r="C18" s="463"/>
      <c r="D18" s="464"/>
      <c r="E18" s="464"/>
      <c r="F18" s="464"/>
      <c r="G18" s="464"/>
      <c r="H18" s="464"/>
      <c r="I18" s="464"/>
      <c r="J18" s="465"/>
      <c r="K18" s="466"/>
      <c r="L18" s="466"/>
      <c r="M18" s="467" t="n">
        <f aca="false">SUM(K18:L18)</f>
        <v>0</v>
      </c>
    </row>
    <row r="19" customFormat="false" ht="25.5" hidden="false" customHeight="true" outlineLevel="1" collapsed="false">
      <c r="A19" s="462"/>
      <c r="B19" s="463"/>
      <c r="C19" s="463"/>
      <c r="D19" s="464"/>
      <c r="E19" s="464"/>
      <c r="F19" s="464"/>
      <c r="G19" s="464"/>
      <c r="H19" s="464"/>
      <c r="I19" s="464"/>
      <c r="J19" s="465"/>
      <c r="K19" s="466"/>
      <c r="L19" s="466"/>
      <c r="M19" s="467" t="n">
        <f aca="false">SUM(K19:L19)</f>
        <v>0</v>
      </c>
    </row>
    <row r="20" customFormat="false" ht="25.5" hidden="false" customHeight="true" outlineLevel="1" collapsed="false">
      <c r="A20" s="462"/>
      <c r="B20" s="463"/>
      <c r="C20" s="463"/>
      <c r="D20" s="464"/>
      <c r="E20" s="464"/>
      <c r="F20" s="464"/>
      <c r="G20" s="464"/>
      <c r="H20" s="464"/>
      <c r="I20" s="464"/>
      <c r="J20" s="465"/>
      <c r="K20" s="466"/>
      <c r="L20" s="466"/>
      <c r="M20" s="467" t="n">
        <f aca="false">SUM(K20:L20)</f>
        <v>0</v>
      </c>
    </row>
    <row r="21" customFormat="false" ht="25.5" hidden="false" customHeight="true" outlineLevel="1" collapsed="false">
      <c r="A21" s="462"/>
      <c r="B21" s="463"/>
      <c r="C21" s="463"/>
      <c r="D21" s="464"/>
      <c r="E21" s="464"/>
      <c r="F21" s="464"/>
      <c r="G21" s="464"/>
      <c r="H21" s="464"/>
      <c r="I21" s="464"/>
      <c r="J21" s="465"/>
      <c r="K21" s="466"/>
      <c r="L21" s="466"/>
      <c r="M21" s="467" t="n">
        <f aca="false">SUM(K21:L21)</f>
        <v>0</v>
      </c>
    </row>
    <row r="22" customFormat="false" ht="25.5" hidden="false" customHeight="true" outlineLevel="1" collapsed="false">
      <c r="A22" s="462"/>
      <c r="B22" s="463"/>
      <c r="C22" s="463"/>
      <c r="D22" s="464"/>
      <c r="E22" s="464"/>
      <c r="F22" s="464"/>
      <c r="G22" s="464"/>
      <c r="H22" s="464"/>
      <c r="I22" s="464"/>
      <c r="J22" s="465"/>
      <c r="K22" s="466"/>
      <c r="L22" s="466"/>
      <c r="M22" s="467" t="n">
        <f aca="false">SUM(K22:L22)</f>
        <v>0</v>
      </c>
    </row>
    <row r="23" customFormat="false" ht="30.75" hidden="false" customHeight="true" outlineLevel="0" collapsed="false">
      <c r="A23" s="255" t="n">
        <v>2</v>
      </c>
      <c r="B23" s="468" t="s">
        <v>967</v>
      </c>
      <c r="C23" s="468"/>
      <c r="D23" s="468"/>
      <c r="E23" s="468"/>
      <c r="F23" s="468"/>
      <c r="G23" s="468"/>
      <c r="H23" s="468"/>
      <c r="I23" s="468"/>
      <c r="J23" s="468"/>
      <c r="K23" s="469" t="n">
        <f aca="false">SUM(K24:K32)</f>
        <v>0</v>
      </c>
      <c r="L23" s="469" t="n">
        <f aca="false">SUM(L24:L32)</f>
        <v>0</v>
      </c>
      <c r="M23" s="470" t="n">
        <f aca="false">SUM(M24:M32)</f>
        <v>0</v>
      </c>
    </row>
    <row r="24" customFormat="false" ht="25.5" hidden="false" customHeight="true" outlineLevel="1" collapsed="false">
      <c r="A24" s="462"/>
      <c r="B24" s="463"/>
      <c r="C24" s="463"/>
      <c r="D24" s="464"/>
      <c r="E24" s="464"/>
      <c r="F24" s="464"/>
      <c r="G24" s="464"/>
      <c r="H24" s="464"/>
      <c r="I24" s="464"/>
      <c r="J24" s="465"/>
      <c r="K24" s="466"/>
      <c r="L24" s="466"/>
      <c r="M24" s="467" t="n">
        <f aca="false">SUM(K24:L24)</f>
        <v>0</v>
      </c>
    </row>
    <row r="25" customFormat="false" ht="25.5" hidden="false" customHeight="true" outlineLevel="1" collapsed="false">
      <c r="A25" s="462"/>
      <c r="B25" s="463"/>
      <c r="C25" s="463"/>
      <c r="D25" s="464"/>
      <c r="E25" s="464"/>
      <c r="F25" s="464"/>
      <c r="G25" s="464"/>
      <c r="H25" s="464"/>
      <c r="I25" s="464"/>
      <c r="J25" s="465"/>
      <c r="K25" s="466"/>
      <c r="L25" s="466"/>
      <c r="M25" s="467" t="n">
        <f aca="false">SUM(K25:L25)</f>
        <v>0</v>
      </c>
    </row>
    <row r="26" customFormat="false" ht="25.5" hidden="false" customHeight="true" outlineLevel="1" collapsed="false">
      <c r="A26" s="462"/>
      <c r="B26" s="463"/>
      <c r="C26" s="463"/>
      <c r="D26" s="464"/>
      <c r="E26" s="464"/>
      <c r="F26" s="464"/>
      <c r="G26" s="464"/>
      <c r="H26" s="464"/>
      <c r="I26" s="464"/>
      <c r="J26" s="465"/>
      <c r="K26" s="466"/>
      <c r="L26" s="466"/>
      <c r="M26" s="467" t="n">
        <f aca="false">SUM(K26:L26)</f>
        <v>0</v>
      </c>
    </row>
    <row r="27" customFormat="false" ht="25.5" hidden="false" customHeight="true" outlineLevel="1" collapsed="false">
      <c r="A27" s="462"/>
      <c r="B27" s="463"/>
      <c r="C27" s="463"/>
      <c r="D27" s="464"/>
      <c r="E27" s="464"/>
      <c r="F27" s="464"/>
      <c r="G27" s="464"/>
      <c r="H27" s="464"/>
      <c r="I27" s="464"/>
      <c r="J27" s="465"/>
      <c r="K27" s="466"/>
      <c r="L27" s="466"/>
      <c r="M27" s="467" t="n">
        <f aca="false">SUM(K27:L27)</f>
        <v>0</v>
      </c>
    </row>
    <row r="28" customFormat="false" ht="25.5" hidden="false" customHeight="true" outlineLevel="1" collapsed="false">
      <c r="A28" s="462"/>
      <c r="B28" s="463"/>
      <c r="C28" s="463"/>
      <c r="D28" s="464"/>
      <c r="E28" s="464"/>
      <c r="F28" s="464"/>
      <c r="G28" s="464"/>
      <c r="H28" s="464"/>
      <c r="I28" s="464"/>
      <c r="J28" s="465"/>
      <c r="K28" s="466"/>
      <c r="L28" s="466"/>
      <c r="M28" s="467" t="n">
        <f aca="false">SUM(K28:L28)</f>
        <v>0</v>
      </c>
    </row>
    <row r="29" customFormat="false" ht="25.5" hidden="false" customHeight="true" outlineLevel="1" collapsed="false">
      <c r="A29" s="462"/>
      <c r="B29" s="463"/>
      <c r="C29" s="463"/>
      <c r="D29" s="464"/>
      <c r="E29" s="464"/>
      <c r="F29" s="464"/>
      <c r="G29" s="464"/>
      <c r="H29" s="464"/>
      <c r="I29" s="464"/>
      <c r="J29" s="465"/>
      <c r="K29" s="466"/>
      <c r="L29" s="466"/>
      <c r="M29" s="467" t="n">
        <f aca="false">SUM(K29:L29)</f>
        <v>0</v>
      </c>
    </row>
    <row r="30" customFormat="false" ht="25.5" hidden="false" customHeight="true" outlineLevel="1" collapsed="false">
      <c r="A30" s="462"/>
      <c r="B30" s="463"/>
      <c r="C30" s="463"/>
      <c r="D30" s="464"/>
      <c r="E30" s="464"/>
      <c r="F30" s="464"/>
      <c r="G30" s="464"/>
      <c r="H30" s="464"/>
      <c r="I30" s="464"/>
      <c r="J30" s="465"/>
      <c r="K30" s="466"/>
      <c r="L30" s="466"/>
      <c r="M30" s="467" t="n">
        <f aca="false">SUM(K30:L30)</f>
        <v>0</v>
      </c>
    </row>
    <row r="31" customFormat="false" ht="25.5" hidden="false" customHeight="true" outlineLevel="1" collapsed="false">
      <c r="A31" s="462"/>
      <c r="B31" s="463"/>
      <c r="C31" s="463"/>
      <c r="D31" s="464"/>
      <c r="E31" s="464"/>
      <c r="F31" s="464"/>
      <c r="G31" s="464"/>
      <c r="H31" s="464"/>
      <c r="I31" s="464"/>
      <c r="J31" s="465"/>
      <c r="K31" s="466"/>
      <c r="L31" s="466"/>
      <c r="M31" s="467" t="n">
        <f aca="false">SUM(K31:L31)</f>
        <v>0</v>
      </c>
    </row>
    <row r="32" customFormat="false" ht="25.5" hidden="false" customHeight="true" outlineLevel="1" collapsed="false">
      <c r="A32" s="462"/>
      <c r="B32" s="463"/>
      <c r="C32" s="463"/>
      <c r="D32" s="464"/>
      <c r="E32" s="464"/>
      <c r="F32" s="464"/>
      <c r="G32" s="464"/>
      <c r="H32" s="464"/>
      <c r="I32" s="464"/>
      <c r="J32" s="465"/>
      <c r="K32" s="466"/>
      <c r="L32" s="466"/>
      <c r="M32" s="467" t="n">
        <f aca="false">SUM(K32:L32)</f>
        <v>0</v>
      </c>
    </row>
    <row r="33" customFormat="false" ht="27" hidden="false" customHeight="true" outlineLevel="0" collapsed="false">
      <c r="A33" s="255" t="n">
        <v>3</v>
      </c>
      <c r="B33" s="468" t="s">
        <v>968</v>
      </c>
      <c r="C33" s="468"/>
      <c r="D33" s="468"/>
      <c r="E33" s="468"/>
      <c r="F33" s="468"/>
      <c r="G33" s="468"/>
      <c r="H33" s="468"/>
      <c r="I33" s="468"/>
      <c r="J33" s="468"/>
      <c r="K33" s="469" t="n">
        <f aca="false">SUM(K34:K42)</f>
        <v>0</v>
      </c>
      <c r="L33" s="469" t="n">
        <f aca="false">SUM(L34:L42)</f>
        <v>0</v>
      </c>
      <c r="M33" s="470" t="n">
        <f aca="false">SUM(M34:M42)</f>
        <v>0</v>
      </c>
    </row>
    <row r="34" customFormat="false" ht="25.5" hidden="false" customHeight="true" outlineLevel="1" collapsed="false">
      <c r="A34" s="462"/>
      <c r="B34" s="465"/>
      <c r="C34" s="471"/>
      <c r="D34" s="471"/>
      <c r="E34" s="471"/>
      <c r="F34" s="471"/>
      <c r="G34" s="471"/>
      <c r="H34" s="471"/>
      <c r="I34" s="471"/>
      <c r="J34" s="472"/>
      <c r="K34" s="466"/>
      <c r="L34" s="466"/>
      <c r="M34" s="467" t="n">
        <f aca="false">SUM(K34:L34)</f>
        <v>0</v>
      </c>
    </row>
    <row r="35" customFormat="false" ht="25.5" hidden="false" customHeight="true" outlineLevel="1" collapsed="false">
      <c r="A35" s="462"/>
      <c r="B35" s="463"/>
      <c r="C35" s="463"/>
      <c r="D35" s="464"/>
      <c r="E35" s="464"/>
      <c r="F35" s="464"/>
      <c r="G35" s="464"/>
      <c r="H35" s="464"/>
      <c r="I35" s="464"/>
      <c r="J35" s="465"/>
      <c r="K35" s="466"/>
      <c r="L35" s="466"/>
      <c r="M35" s="467" t="n">
        <f aca="false">SUM(K35:L35)</f>
        <v>0</v>
      </c>
    </row>
    <row r="36" customFormat="false" ht="25.5" hidden="false" customHeight="true" outlineLevel="1" collapsed="false">
      <c r="A36" s="462"/>
      <c r="B36" s="463"/>
      <c r="C36" s="463"/>
      <c r="D36" s="464"/>
      <c r="E36" s="464"/>
      <c r="F36" s="464"/>
      <c r="G36" s="464"/>
      <c r="H36" s="464"/>
      <c r="I36" s="464"/>
      <c r="J36" s="465"/>
      <c r="K36" s="466"/>
      <c r="L36" s="466"/>
      <c r="M36" s="467" t="n">
        <f aca="false">SUM(K36:L36)</f>
        <v>0</v>
      </c>
    </row>
    <row r="37" customFormat="false" ht="25.5" hidden="false" customHeight="true" outlineLevel="1" collapsed="false">
      <c r="A37" s="462"/>
      <c r="B37" s="463"/>
      <c r="C37" s="463"/>
      <c r="D37" s="464"/>
      <c r="E37" s="464"/>
      <c r="F37" s="464"/>
      <c r="G37" s="464"/>
      <c r="H37" s="464"/>
      <c r="I37" s="464"/>
      <c r="J37" s="465"/>
      <c r="K37" s="466"/>
      <c r="L37" s="466"/>
      <c r="M37" s="467" t="n">
        <f aca="false">SUM(K37:L37)</f>
        <v>0</v>
      </c>
    </row>
    <row r="38" customFormat="false" ht="25.5" hidden="false" customHeight="true" outlineLevel="1" collapsed="false">
      <c r="A38" s="462"/>
      <c r="B38" s="463"/>
      <c r="C38" s="463"/>
      <c r="D38" s="464"/>
      <c r="E38" s="464"/>
      <c r="F38" s="464"/>
      <c r="G38" s="464"/>
      <c r="H38" s="464"/>
      <c r="I38" s="464"/>
      <c r="J38" s="465"/>
      <c r="K38" s="466"/>
      <c r="L38" s="466"/>
      <c r="M38" s="467" t="n">
        <f aca="false">SUM(K38:L38)</f>
        <v>0</v>
      </c>
    </row>
    <row r="39" customFormat="false" ht="25.5" hidden="false" customHeight="true" outlineLevel="1" collapsed="false">
      <c r="A39" s="462"/>
      <c r="B39" s="463"/>
      <c r="C39" s="463"/>
      <c r="D39" s="464"/>
      <c r="E39" s="464"/>
      <c r="F39" s="464"/>
      <c r="G39" s="464"/>
      <c r="H39" s="464"/>
      <c r="I39" s="464"/>
      <c r="J39" s="465"/>
      <c r="K39" s="466"/>
      <c r="L39" s="466"/>
      <c r="M39" s="467" t="n">
        <f aca="false">SUM(K39:L39)</f>
        <v>0</v>
      </c>
    </row>
    <row r="40" customFormat="false" ht="25.5" hidden="false" customHeight="true" outlineLevel="1" collapsed="false">
      <c r="A40" s="462"/>
      <c r="B40" s="463"/>
      <c r="C40" s="463"/>
      <c r="D40" s="464"/>
      <c r="E40" s="464"/>
      <c r="F40" s="464"/>
      <c r="G40" s="464"/>
      <c r="H40" s="464"/>
      <c r="I40" s="464"/>
      <c r="J40" s="465"/>
      <c r="K40" s="466"/>
      <c r="L40" s="466"/>
      <c r="M40" s="467" t="n">
        <f aca="false">SUM(K40:L40)</f>
        <v>0</v>
      </c>
    </row>
    <row r="41" customFormat="false" ht="25.5" hidden="false" customHeight="true" outlineLevel="1" collapsed="false">
      <c r="A41" s="462"/>
      <c r="B41" s="463"/>
      <c r="C41" s="463"/>
      <c r="D41" s="464"/>
      <c r="E41" s="464"/>
      <c r="F41" s="464"/>
      <c r="G41" s="464"/>
      <c r="H41" s="464"/>
      <c r="I41" s="464"/>
      <c r="J41" s="465"/>
      <c r="K41" s="466"/>
      <c r="L41" s="466"/>
      <c r="M41" s="467" t="n">
        <f aca="false">SUM(K41:L41)</f>
        <v>0</v>
      </c>
    </row>
    <row r="42" customFormat="false" ht="25.5" hidden="false" customHeight="true" outlineLevel="1" collapsed="false">
      <c r="A42" s="462"/>
      <c r="B42" s="463"/>
      <c r="C42" s="463"/>
      <c r="D42" s="464"/>
      <c r="E42" s="464"/>
      <c r="F42" s="464"/>
      <c r="G42" s="464"/>
      <c r="H42" s="464"/>
      <c r="I42" s="464"/>
      <c r="J42" s="465"/>
      <c r="K42" s="466"/>
      <c r="L42" s="466"/>
      <c r="M42" s="467" t="n">
        <f aca="false">SUM(K42:L42)</f>
        <v>0</v>
      </c>
    </row>
    <row r="43" customFormat="false" ht="27.75" hidden="false" customHeight="true" outlineLevel="0" collapsed="false">
      <c r="A43" s="255" t="n">
        <v>4</v>
      </c>
      <c r="B43" s="468" t="s">
        <v>969</v>
      </c>
      <c r="C43" s="468"/>
      <c r="D43" s="468"/>
      <c r="E43" s="468"/>
      <c r="F43" s="468"/>
      <c r="G43" s="468"/>
      <c r="H43" s="468"/>
      <c r="I43" s="468"/>
      <c r="J43" s="468"/>
      <c r="K43" s="469" t="n">
        <f aca="false">SUM(K44:K52)</f>
        <v>0</v>
      </c>
      <c r="L43" s="469" t="n">
        <f aca="false">SUM(L44:L52)</f>
        <v>0</v>
      </c>
      <c r="M43" s="470" t="n">
        <f aca="false">SUM(M44:M52)</f>
        <v>0</v>
      </c>
    </row>
    <row r="44" customFormat="false" ht="25.5" hidden="false" customHeight="true" outlineLevel="1" collapsed="false">
      <c r="A44" s="462"/>
      <c r="B44" s="463"/>
      <c r="C44" s="463"/>
      <c r="D44" s="464"/>
      <c r="E44" s="464"/>
      <c r="F44" s="464"/>
      <c r="G44" s="464"/>
      <c r="H44" s="464"/>
      <c r="I44" s="464"/>
      <c r="J44" s="465"/>
      <c r="K44" s="466"/>
      <c r="L44" s="466"/>
      <c r="M44" s="467" t="n">
        <f aca="false">SUM(K44:L44)</f>
        <v>0</v>
      </c>
    </row>
    <row r="45" customFormat="false" ht="25.5" hidden="false" customHeight="true" outlineLevel="1" collapsed="false">
      <c r="A45" s="462"/>
      <c r="B45" s="463"/>
      <c r="C45" s="463"/>
      <c r="D45" s="464"/>
      <c r="E45" s="464"/>
      <c r="F45" s="464"/>
      <c r="G45" s="464"/>
      <c r="H45" s="464"/>
      <c r="I45" s="464"/>
      <c r="J45" s="465"/>
      <c r="K45" s="466"/>
      <c r="L45" s="466"/>
      <c r="M45" s="467" t="n">
        <f aca="false">SUM(K45:L45)</f>
        <v>0</v>
      </c>
    </row>
    <row r="46" customFormat="false" ht="25.5" hidden="false" customHeight="true" outlineLevel="1" collapsed="false">
      <c r="A46" s="462"/>
      <c r="B46" s="463"/>
      <c r="C46" s="463"/>
      <c r="D46" s="464"/>
      <c r="E46" s="464"/>
      <c r="F46" s="464"/>
      <c r="G46" s="464"/>
      <c r="H46" s="464"/>
      <c r="I46" s="464"/>
      <c r="J46" s="465"/>
      <c r="K46" s="466"/>
      <c r="L46" s="466"/>
      <c r="M46" s="467" t="n">
        <f aca="false">SUM(K46:L46)</f>
        <v>0</v>
      </c>
    </row>
    <row r="47" customFormat="false" ht="25.5" hidden="false" customHeight="true" outlineLevel="1" collapsed="false">
      <c r="A47" s="462"/>
      <c r="B47" s="463"/>
      <c r="C47" s="463"/>
      <c r="D47" s="464"/>
      <c r="E47" s="464"/>
      <c r="F47" s="464"/>
      <c r="G47" s="464"/>
      <c r="H47" s="464"/>
      <c r="I47" s="464"/>
      <c r="J47" s="465"/>
      <c r="K47" s="466"/>
      <c r="L47" s="466"/>
      <c r="M47" s="467" t="n">
        <f aca="false">SUM(K47:L47)</f>
        <v>0</v>
      </c>
    </row>
    <row r="48" customFormat="false" ht="25.5" hidden="false" customHeight="true" outlineLevel="1" collapsed="false">
      <c r="A48" s="462"/>
      <c r="B48" s="463"/>
      <c r="C48" s="463"/>
      <c r="D48" s="464"/>
      <c r="E48" s="464"/>
      <c r="F48" s="464"/>
      <c r="G48" s="464"/>
      <c r="H48" s="464"/>
      <c r="I48" s="464"/>
      <c r="J48" s="465"/>
      <c r="K48" s="466"/>
      <c r="L48" s="466"/>
      <c r="M48" s="467" t="n">
        <f aca="false">SUM(K48:L48)</f>
        <v>0</v>
      </c>
    </row>
    <row r="49" customFormat="false" ht="25.5" hidden="false" customHeight="true" outlineLevel="1" collapsed="false">
      <c r="A49" s="462"/>
      <c r="B49" s="463"/>
      <c r="C49" s="463"/>
      <c r="D49" s="464"/>
      <c r="E49" s="464"/>
      <c r="F49" s="464"/>
      <c r="G49" s="464"/>
      <c r="H49" s="464"/>
      <c r="I49" s="464"/>
      <c r="J49" s="465"/>
      <c r="K49" s="466"/>
      <c r="L49" s="466"/>
      <c r="M49" s="467" t="n">
        <f aca="false">SUM(K49:L49)</f>
        <v>0</v>
      </c>
    </row>
    <row r="50" customFormat="false" ht="25.5" hidden="false" customHeight="true" outlineLevel="1" collapsed="false">
      <c r="A50" s="462"/>
      <c r="B50" s="463"/>
      <c r="C50" s="463"/>
      <c r="D50" s="464"/>
      <c r="E50" s="464"/>
      <c r="F50" s="464"/>
      <c r="G50" s="464"/>
      <c r="H50" s="464"/>
      <c r="I50" s="464"/>
      <c r="J50" s="465"/>
      <c r="K50" s="466"/>
      <c r="L50" s="466"/>
      <c r="M50" s="467" t="n">
        <f aca="false">SUM(K50:L50)</f>
        <v>0</v>
      </c>
    </row>
    <row r="51" customFormat="false" ht="25.5" hidden="false" customHeight="true" outlineLevel="1" collapsed="false">
      <c r="A51" s="462"/>
      <c r="B51" s="463"/>
      <c r="C51" s="463"/>
      <c r="D51" s="464"/>
      <c r="E51" s="464"/>
      <c r="F51" s="464"/>
      <c r="G51" s="464"/>
      <c r="H51" s="464"/>
      <c r="I51" s="464"/>
      <c r="J51" s="465"/>
      <c r="K51" s="466"/>
      <c r="L51" s="466"/>
      <c r="M51" s="467" t="n">
        <f aca="false">SUM(K51:L51)</f>
        <v>0</v>
      </c>
    </row>
    <row r="52" customFormat="false" ht="25.5" hidden="false" customHeight="true" outlineLevel="1" collapsed="false">
      <c r="A52" s="473"/>
      <c r="B52" s="474"/>
      <c r="C52" s="474"/>
      <c r="D52" s="475"/>
      <c r="E52" s="475"/>
      <c r="F52" s="475"/>
      <c r="G52" s="475"/>
      <c r="H52" s="475"/>
      <c r="I52" s="475"/>
      <c r="J52" s="476"/>
      <c r="K52" s="477"/>
      <c r="L52" s="477"/>
      <c r="M52" s="172" t="n">
        <f aca="false">SUM(K52:L52)</f>
        <v>0</v>
      </c>
    </row>
    <row r="53" customFormat="false" ht="13.5" hidden="false" customHeight="false" outlineLevel="0" collapsed="false">
      <c r="A53" s="244"/>
      <c r="B53" s="478"/>
      <c r="C53" s="478"/>
      <c r="D53" s="478"/>
      <c r="E53" s="478"/>
      <c r="F53" s="478"/>
      <c r="G53" s="478"/>
      <c r="H53" s="478"/>
      <c r="I53" s="478"/>
      <c r="J53" s="478"/>
      <c r="K53" s="478"/>
      <c r="L53" s="478"/>
      <c r="M53" s="244"/>
    </row>
    <row r="55" customFormat="false" ht="15" hidden="false" customHeight="true" outlineLevel="0" collapsed="false">
      <c r="A55" s="242" t="s">
        <v>558</v>
      </c>
      <c r="B55" s="242"/>
      <c r="C55" s="278" t="s">
        <v>970</v>
      </c>
      <c r="D55" s="278"/>
      <c r="E55" s="278"/>
      <c r="F55" s="278"/>
      <c r="G55" s="278"/>
      <c r="H55" s="278"/>
    </row>
    <row r="56" customFormat="false" ht="13.5" hidden="false" customHeight="true" outlineLevel="0" collapsed="false">
      <c r="C56" s="278" t="s">
        <v>971</v>
      </c>
      <c r="D56" s="278"/>
      <c r="E56" s="278"/>
      <c r="F56" s="278"/>
      <c r="G56" s="278"/>
      <c r="H56" s="278"/>
    </row>
    <row r="57" customFormat="false" ht="13.5" hidden="false" customHeight="true" outlineLevel="0" collapsed="false">
      <c r="C57" s="278" t="s">
        <v>972</v>
      </c>
      <c r="D57" s="278"/>
      <c r="E57" s="278"/>
      <c r="F57" s="278"/>
      <c r="G57" s="278"/>
      <c r="H57" s="278"/>
    </row>
  </sheetData>
  <mergeCells count="53">
    <mergeCell ref="B3:H3"/>
    <mergeCell ref="B5:H5"/>
    <mergeCell ref="C7:E7"/>
    <mergeCell ref="B10:J10"/>
    <mergeCell ref="K10:K11"/>
    <mergeCell ref="L10:L11"/>
    <mergeCell ref="M10:M11"/>
    <mergeCell ref="D11:I11"/>
    <mergeCell ref="B12:J12"/>
    <mergeCell ref="B13:J13"/>
    <mergeCell ref="D14:I14"/>
    <mergeCell ref="D15:I15"/>
    <mergeCell ref="D16:I16"/>
    <mergeCell ref="D17:I17"/>
    <mergeCell ref="D18:I18"/>
    <mergeCell ref="D19:I19"/>
    <mergeCell ref="D20:I20"/>
    <mergeCell ref="D21:I21"/>
    <mergeCell ref="D22:I22"/>
    <mergeCell ref="B23:J23"/>
    <mergeCell ref="D24:I24"/>
    <mergeCell ref="D25:I25"/>
    <mergeCell ref="D26:I26"/>
    <mergeCell ref="D27:I27"/>
    <mergeCell ref="D28:I28"/>
    <mergeCell ref="D29:I29"/>
    <mergeCell ref="D30:I30"/>
    <mergeCell ref="D31:I31"/>
    <mergeCell ref="D32:I32"/>
    <mergeCell ref="B33:J33"/>
    <mergeCell ref="D35:I35"/>
    <mergeCell ref="D36:I36"/>
    <mergeCell ref="D37:I37"/>
    <mergeCell ref="D38:I38"/>
    <mergeCell ref="D39:I39"/>
    <mergeCell ref="D40:I40"/>
    <mergeCell ref="D41:I41"/>
    <mergeCell ref="D42:I42"/>
    <mergeCell ref="B43:J43"/>
    <mergeCell ref="D44:I44"/>
    <mergeCell ref="D45:I45"/>
    <mergeCell ref="D46:I46"/>
    <mergeCell ref="D47:I47"/>
    <mergeCell ref="D48:I48"/>
    <mergeCell ref="D49:I49"/>
    <mergeCell ref="D50:I50"/>
    <mergeCell ref="D51:I51"/>
    <mergeCell ref="D52:I52"/>
    <mergeCell ref="B53:J53"/>
    <mergeCell ref="A55:B55"/>
    <mergeCell ref="C55:H55"/>
    <mergeCell ref="C56:H56"/>
    <mergeCell ref="C57:H5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8" activeCellId="0" sqref="I8"/>
    </sheetView>
  </sheetViews>
  <sheetFormatPr defaultColWidth="13.4453125" defaultRowHeight="13.5" zeroHeight="false" outlineLevelRow="0" outlineLevelCol="0"/>
  <cols>
    <col collapsed="false" customWidth="false" hidden="false" outlineLevel="0" max="6" min="1" style="240" width="13.44"/>
    <col collapsed="false" customWidth="true" hidden="false" outlineLevel="0" max="7" min="7" style="240" width="7.67"/>
    <col collapsed="false" customWidth="true" hidden="false" outlineLevel="0" max="8" min="8" style="240" width="17.33"/>
    <col collapsed="false" customWidth="true" hidden="false" outlineLevel="0" max="11" min="9" style="240" width="17.88"/>
    <col collapsed="false" customWidth="false" hidden="false" outlineLevel="0" max="16384" min="12" style="240" width="13.44"/>
  </cols>
  <sheetData>
    <row r="2" customFormat="false" ht="13.5" hidden="false" customHeight="false" outlineLevel="0" collapsed="false">
      <c r="K2" s="241" t="s">
        <v>4</v>
      </c>
    </row>
    <row r="3" customFormat="false" ht="13.5" hidden="false" customHeight="false" outlineLevel="0" collapsed="false">
      <c r="B3" s="242" t="s">
        <v>973</v>
      </c>
      <c r="C3" s="242"/>
      <c r="D3" s="242"/>
      <c r="E3" s="242"/>
      <c r="F3" s="242"/>
      <c r="G3" s="242"/>
      <c r="H3" s="242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</row>
    <row r="9" customFormat="false" ht="14.25" hidden="false" customHeight="false" outlineLevel="0" collapsed="false">
      <c r="B9" s="479" t="s">
        <v>974</v>
      </c>
      <c r="C9" s="479"/>
      <c r="D9" s="479"/>
      <c r="E9" s="479"/>
      <c r="F9" s="479"/>
      <c r="G9" s="479"/>
      <c r="H9" s="479"/>
      <c r="I9" s="241" t="s">
        <v>245</v>
      </c>
      <c r="J9" s="241" t="s">
        <v>884</v>
      </c>
      <c r="K9" s="241" t="s">
        <v>4</v>
      </c>
    </row>
    <row r="10" customFormat="false" ht="27" hidden="false" customHeight="true" outlineLevel="0" collapsed="false">
      <c r="A10" s="480" t="s">
        <v>441</v>
      </c>
      <c r="B10" s="481" t="s">
        <v>520</v>
      </c>
      <c r="C10" s="481"/>
      <c r="D10" s="481"/>
      <c r="E10" s="481"/>
      <c r="F10" s="481"/>
      <c r="G10" s="481"/>
      <c r="H10" s="481"/>
      <c r="I10" s="447" t="s">
        <v>888</v>
      </c>
      <c r="J10" s="447" t="s">
        <v>889</v>
      </c>
      <c r="K10" s="448" t="s">
        <v>890</v>
      </c>
    </row>
    <row r="11" customFormat="false" ht="27" hidden="false" customHeight="true" outlineLevel="0" collapsed="false">
      <c r="A11" s="482"/>
      <c r="B11" s="483" t="s">
        <v>249</v>
      </c>
      <c r="C11" s="483" t="s">
        <v>975</v>
      </c>
      <c r="D11" s="484" t="s">
        <v>976</v>
      </c>
      <c r="E11" s="484"/>
      <c r="F11" s="484"/>
      <c r="G11" s="484"/>
      <c r="H11" s="484"/>
      <c r="I11" s="447"/>
      <c r="J11" s="447"/>
      <c r="K11" s="448"/>
    </row>
    <row r="12" customFormat="false" ht="24.75" hidden="false" customHeight="true" outlineLevel="0" collapsed="false">
      <c r="A12" s="415" t="n">
        <v>1</v>
      </c>
      <c r="B12" s="485" t="s">
        <v>977</v>
      </c>
      <c r="C12" s="485"/>
      <c r="D12" s="485"/>
      <c r="E12" s="485"/>
      <c r="F12" s="485"/>
      <c r="G12" s="485"/>
      <c r="H12" s="485"/>
      <c r="I12" s="486" t="n">
        <f aca="false">I13+I20</f>
        <v>0</v>
      </c>
      <c r="J12" s="486" t="n">
        <f aca="false">J13+J20</f>
        <v>0</v>
      </c>
      <c r="K12" s="486" t="n">
        <f aca="false">K13+K20</f>
        <v>0</v>
      </c>
    </row>
    <row r="13" customFormat="false" ht="26.25" hidden="false" customHeight="true" outlineLevel="0" collapsed="false">
      <c r="A13" s="457" t="n">
        <v>2</v>
      </c>
      <c r="B13" s="417" t="s">
        <v>978</v>
      </c>
      <c r="C13" s="417"/>
      <c r="D13" s="417"/>
      <c r="E13" s="417"/>
      <c r="F13" s="417"/>
      <c r="G13" s="417"/>
      <c r="H13" s="417"/>
      <c r="I13" s="424" t="n">
        <f aca="false">SUM(I14:I19)</f>
        <v>0</v>
      </c>
      <c r="J13" s="424" t="n">
        <f aca="false">SUM(J14:J19)</f>
        <v>0</v>
      </c>
      <c r="K13" s="424" t="n">
        <f aca="false">SUM(K14:K19)</f>
        <v>0</v>
      </c>
    </row>
    <row r="14" customFormat="false" ht="26.25" hidden="false" customHeight="true" outlineLevel="0" collapsed="false">
      <c r="A14" s="487"/>
      <c r="B14" s="488"/>
      <c r="C14" s="488"/>
      <c r="D14" s="399"/>
      <c r="E14" s="399"/>
      <c r="F14" s="399"/>
      <c r="G14" s="399"/>
      <c r="H14" s="399"/>
      <c r="I14" s="489"/>
      <c r="J14" s="489"/>
      <c r="K14" s="490" t="n">
        <f aca="false">SUM(I14:J14)</f>
        <v>0</v>
      </c>
    </row>
    <row r="15" customFormat="false" ht="26.25" hidden="false" customHeight="true" outlineLevel="0" collapsed="false">
      <c r="A15" s="487"/>
      <c r="B15" s="488"/>
      <c r="C15" s="488"/>
      <c r="D15" s="399"/>
      <c r="E15" s="399"/>
      <c r="F15" s="399"/>
      <c r="G15" s="399"/>
      <c r="H15" s="399"/>
      <c r="I15" s="489"/>
      <c r="J15" s="489"/>
      <c r="K15" s="490" t="n">
        <f aca="false">SUM(I15:J15)</f>
        <v>0</v>
      </c>
    </row>
    <row r="16" customFormat="false" ht="26.25" hidden="false" customHeight="true" outlineLevel="0" collapsed="false">
      <c r="A16" s="487"/>
      <c r="B16" s="488"/>
      <c r="C16" s="488"/>
      <c r="D16" s="399"/>
      <c r="E16" s="399"/>
      <c r="F16" s="399"/>
      <c r="G16" s="399"/>
      <c r="H16" s="399"/>
      <c r="I16" s="489"/>
      <c r="J16" s="489"/>
      <c r="K16" s="490" t="n">
        <f aca="false">SUM(I16:J16)</f>
        <v>0</v>
      </c>
    </row>
    <row r="17" customFormat="false" ht="26.25" hidden="false" customHeight="true" outlineLevel="0" collapsed="false">
      <c r="A17" s="487"/>
      <c r="B17" s="488"/>
      <c r="C17" s="488"/>
      <c r="D17" s="399"/>
      <c r="E17" s="399"/>
      <c r="F17" s="399"/>
      <c r="G17" s="399"/>
      <c r="H17" s="399"/>
      <c r="I17" s="489"/>
      <c r="J17" s="489"/>
      <c r="K17" s="490" t="n">
        <f aca="false">SUM(I17:J17)</f>
        <v>0</v>
      </c>
    </row>
    <row r="18" customFormat="false" ht="26.25" hidden="false" customHeight="true" outlineLevel="0" collapsed="false">
      <c r="A18" s="487"/>
      <c r="B18" s="488"/>
      <c r="C18" s="488"/>
      <c r="D18" s="399"/>
      <c r="E18" s="399"/>
      <c r="F18" s="399"/>
      <c r="G18" s="399"/>
      <c r="H18" s="399"/>
      <c r="I18" s="489"/>
      <c r="J18" s="489"/>
      <c r="K18" s="490" t="n">
        <f aca="false">SUM(I18:J18)</f>
        <v>0</v>
      </c>
    </row>
    <row r="19" customFormat="false" ht="26.25" hidden="false" customHeight="true" outlineLevel="0" collapsed="false">
      <c r="A19" s="487"/>
      <c r="B19" s="488"/>
      <c r="C19" s="488"/>
      <c r="D19" s="399"/>
      <c r="E19" s="399"/>
      <c r="F19" s="399"/>
      <c r="G19" s="399"/>
      <c r="H19" s="399"/>
      <c r="I19" s="489"/>
      <c r="J19" s="489"/>
      <c r="K19" s="490" t="n">
        <f aca="false">SUM(I19:J19)</f>
        <v>0</v>
      </c>
    </row>
    <row r="20" customFormat="false" ht="29.25" hidden="false" customHeight="true" outlineLevel="0" collapsed="false">
      <c r="A20" s="255" t="n">
        <v>3</v>
      </c>
      <c r="B20" s="398" t="s">
        <v>979</v>
      </c>
      <c r="C20" s="398"/>
      <c r="D20" s="398"/>
      <c r="E20" s="398"/>
      <c r="F20" s="398"/>
      <c r="G20" s="398"/>
      <c r="H20" s="398"/>
      <c r="I20" s="409" t="n">
        <f aca="false">SUM(I21:I26)</f>
        <v>0</v>
      </c>
      <c r="J20" s="409" t="n">
        <f aca="false">SUM(J21:J26)</f>
        <v>0</v>
      </c>
      <c r="K20" s="409" t="n">
        <f aca="false">SUM(K21:K26)</f>
        <v>0</v>
      </c>
    </row>
    <row r="21" customFormat="false" ht="26.25" hidden="false" customHeight="true" outlineLevel="0" collapsed="false">
      <c r="A21" s="487"/>
      <c r="B21" s="488"/>
      <c r="C21" s="488"/>
      <c r="D21" s="399"/>
      <c r="E21" s="399"/>
      <c r="F21" s="399"/>
      <c r="G21" s="399"/>
      <c r="H21" s="399"/>
      <c r="I21" s="489"/>
      <c r="J21" s="489"/>
      <c r="K21" s="409" t="n">
        <f aca="false">SUM(I21:J21)</f>
        <v>0</v>
      </c>
    </row>
    <row r="22" customFormat="false" ht="26.25" hidden="false" customHeight="true" outlineLevel="0" collapsed="false">
      <c r="A22" s="487"/>
      <c r="B22" s="488"/>
      <c r="C22" s="488"/>
      <c r="D22" s="399"/>
      <c r="E22" s="399"/>
      <c r="F22" s="399"/>
      <c r="G22" s="399"/>
      <c r="H22" s="399"/>
      <c r="I22" s="489"/>
      <c r="J22" s="489"/>
      <c r="K22" s="409" t="n">
        <f aca="false">SUM(I22:J22)</f>
        <v>0</v>
      </c>
    </row>
    <row r="23" customFormat="false" ht="26.25" hidden="false" customHeight="true" outlineLevel="0" collapsed="false">
      <c r="A23" s="487"/>
      <c r="B23" s="488"/>
      <c r="C23" s="488"/>
      <c r="D23" s="399"/>
      <c r="E23" s="399"/>
      <c r="F23" s="399"/>
      <c r="G23" s="399"/>
      <c r="H23" s="399"/>
      <c r="I23" s="489"/>
      <c r="J23" s="489"/>
      <c r="K23" s="490" t="n">
        <f aca="false">SUM(I23:J23)</f>
        <v>0</v>
      </c>
    </row>
    <row r="24" customFormat="false" ht="26.25" hidden="false" customHeight="true" outlineLevel="0" collapsed="false">
      <c r="A24" s="487"/>
      <c r="B24" s="488"/>
      <c r="C24" s="488"/>
      <c r="D24" s="399"/>
      <c r="E24" s="399"/>
      <c r="F24" s="399"/>
      <c r="G24" s="399"/>
      <c r="H24" s="399"/>
      <c r="I24" s="489"/>
      <c r="J24" s="489"/>
      <c r="K24" s="490" t="n">
        <f aca="false">SUM(I24:J24)</f>
        <v>0</v>
      </c>
    </row>
    <row r="25" customFormat="false" ht="26.25" hidden="false" customHeight="true" outlineLevel="0" collapsed="false">
      <c r="A25" s="487"/>
      <c r="B25" s="488"/>
      <c r="C25" s="488"/>
      <c r="D25" s="399"/>
      <c r="E25" s="399"/>
      <c r="F25" s="399"/>
      <c r="G25" s="399"/>
      <c r="H25" s="399"/>
      <c r="I25" s="489"/>
      <c r="J25" s="489"/>
      <c r="K25" s="490" t="n">
        <f aca="false">SUM(I25:J25)</f>
        <v>0</v>
      </c>
    </row>
    <row r="26" customFormat="false" ht="26.25" hidden="false" customHeight="true" outlineLevel="0" collapsed="false">
      <c r="A26" s="473"/>
      <c r="B26" s="491"/>
      <c r="C26" s="491"/>
      <c r="D26" s="491"/>
      <c r="E26" s="491"/>
      <c r="F26" s="491"/>
      <c r="G26" s="491"/>
      <c r="H26" s="491"/>
      <c r="I26" s="492"/>
      <c r="J26" s="492"/>
      <c r="K26" s="493" t="n">
        <f aca="false">SUM(I26:J26)</f>
        <v>0</v>
      </c>
    </row>
    <row r="27" customFormat="false" ht="13.5" hidden="false" customHeight="false" outlineLevel="0" collapsed="false">
      <c r="A27" s="244"/>
      <c r="B27" s="478"/>
      <c r="C27" s="478"/>
      <c r="D27" s="478"/>
      <c r="E27" s="478"/>
      <c r="F27" s="478"/>
      <c r="G27" s="478"/>
      <c r="H27" s="478"/>
      <c r="I27" s="478"/>
      <c r="J27" s="478"/>
      <c r="K27" s="244"/>
    </row>
    <row r="29" customFormat="false" ht="15" hidden="false" customHeight="true" outlineLevel="0" collapsed="false">
      <c r="A29" s="242" t="s">
        <v>558</v>
      </c>
      <c r="B29" s="242"/>
      <c r="C29" s="278" t="s">
        <v>980</v>
      </c>
      <c r="D29" s="278"/>
      <c r="E29" s="278"/>
      <c r="F29" s="278"/>
      <c r="G29" s="278"/>
      <c r="H29" s="278"/>
    </row>
    <row r="30" customFormat="false" ht="13.5" hidden="false" customHeight="true" outlineLevel="0" collapsed="false">
      <c r="C30" s="278" t="s">
        <v>981</v>
      </c>
      <c r="D30" s="278"/>
      <c r="E30" s="278"/>
      <c r="F30" s="278"/>
      <c r="G30" s="278"/>
      <c r="H30" s="278"/>
    </row>
    <row r="31" customFormat="false" ht="13.5" hidden="false" customHeight="true" outlineLevel="0" collapsed="false">
      <c r="C31" s="278" t="s">
        <v>982</v>
      </c>
      <c r="D31" s="278"/>
      <c r="E31" s="278"/>
      <c r="F31" s="278"/>
      <c r="G31" s="278"/>
      <c r="H31" s="278"/>
    </row>
  </sheetData>
  <mergeCells count="29">
    <mergeCell ref="B3:H3"/>
    <mergeCell ref="B5:H5"/>
    <mergeCell ref="C7:E7"/>
    <mergeCell ref="B9:H9"/>
    <mergeCell ref="B10:H10"/>
    <mergeCell ref="I10:I11"/>
    <mergeCell ref="J10:J11"/>
    <mergeCell ref="K10:K11"/>
    <mergeCell ref="D11:H11"/>
    <mergeCell ref="B12:H12"/>
    <mergeCell ref="B13:H13"/>
    <mergeCell ref="D14:H14"/>
    <mergeCell ref="D15:H15"/>
    <mergeCell ref="D16:H16"/>
    <mergeCell ref="D17:H17"/>
    <mergeCell ref="D18:H18"/>
    <mergeCell ref="D19:H19"/>
    <mergeCell ref="B20:H20"/>
    <mergeCell ref="D21:H21"/>
    <mergeCell ref="D22:H22"/>
    <mergeCell ref="D23:H23"/>
    <mergeCell ref="D24:H24"/>
    <mergeCell ref="D25:H25"/>
    <mergeCell ref="D26:H26"/>
    <mergeCell ref="B27:J27"/>
    <mergeCell ref="A29:B29"/>
    <mergeCell ref="C29:H29"/>
    <mergeCell ref="C30:H30"/>
    <mergeCell ref="C31:H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5"/>
  <sheetViews>
    <sheetView showFormulas="false" showGridLines="true" showRowColHeaders="true" showZeros="true" rightToLeft="false" tabSelected="false" showOutlineSymbols="true" defaultGridColor="true" view="normal" topLeftCell="A6" colorId="64" zoomScale="100" zoomScaleNormal="100" zoomScalePageLayoutView="100" workbookViewId="0">
      <selection pane="topLeft" activeCell="D16" activeCellId="0" sqref="D16"/>
    </sheetView>
  </sheetViews>
  <sheetFormatPr defaultColWidth="8.66796875" defaultRowHeight="13.5" zeroHeight="false" outlineLevelRow="0" outlineLevelCol="0"/>
  <cols>
    <col collapsed="false" customWidth="false" hidden="false" outlineLevel="0" max="1" min="1" style="240" width="8.67"/>
    <col collapsed="false" customWidth="true" hidden="false" outlineLevel="0" max="2" min="2" style="240" width="17.33"/>
    <col collapsed="false" customWidth="true" hidden="false" outlineLevel="0" max="3" min="3" style="240" width="17.88"/>
    <col collapsed="false" customWidth="false" hidden="false" outlineLevel="0" max="6" min="4" style="240" width="8.67"/>
    <col collapsed="false" customWidth="true" hidden="false" outlineLevel="0" max="7" min="7" style="240" width="15"/>
    <col collapsed="false" customWidth="true" hidden="false" outlineLevel="0" max="8" min="8" style="240" width="12"/>
    <col collapsed="false" customWidth="false" hidden="false" outlineLevel="0" max="9" min="9" style="240" width="8.67"/>
    <col collapsed="false" customWidth="true" hidden="false" outlineLevel="0" max="12" min="10" style="240" width="18.88"/>
    <col collapsed="false" customWidth="false" hidden="false" outlineLevel="0" max="16384" min="13" style="240" width="8.67"/>
  </cols>
  <sheetData>
    <row r="2" customFormat="false" ht="13.5" hidden="false" customHeight="false" outlineLevel="0" collapsed="false">
      <c r="L2" s="241" t="s">
        <v>4</v>
      </c>
    </row>
    <row r="3" customFormat="false" ht="13.5" hidden="false" customHeight="false" outlineLevel="0" collapsed="false">
      <c r="B3" s="242" t="s">
        <v>983</v>
      </c>
      <c r="C3" s="242"/>
      <c r="D3" s="242"/>
      <c r="E3" s="242"/>
      <c r="F3" s="242"/>
      <c r="G3" s="242"/>
      <c r="H3" s="242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  <c r="L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  <c r="L8" s="243"/>
    </row>
    <row r="9" customFormat="false" ht="14.25" hidden="false" customHeight="false" outlineLevel="0" collapsed="false">
      <c r="B9" s="479" t="s">
        <v>984</v>
      </c>
      <c r="C9" s="479"/>
      <c r="D9" s="479"/>
      <c r="E9" s="479"/>
      <c r="F9" s="479"/>
      <c r="G9" s="479"/>
      <c r="H9" s="479"/>
      <c r="I9" s="479"/>
      <c r="J9" s="241" t="s">
        <v>245</v>
      </c>
      <c r="K9" s="241" t="s">
        <v>884</v>
      </c>
      <c r="L9" s="241" t="s">
        <v>4</v>
      </c>
    </row>
    <row r="10" customFormat="false" ht="25.5" hidden="false" customHeight="true" outlineLevel="0" collapsed="false">
      <c r="A10" s="480" t="s">
        <v>441</v>
      </c>
      <c r="B10" s="494" t="s">
        <v>520</v>
      </c>
      <c r="C10" s="494"/>
      <c r="D10" s="494"/>
      <c r="E10" s="494"/>
      <c r="F10" s="494"/>
      <c r="G10" s="494"/>
      <c r="H10" s="494"/>
      <c r="I10" s="494"/>
      <c r="J10" s="447" t="s">
        <v>888</v>
      </c>
      <c r="K10" s="447" t="s">
        <v>889</v>
      </c>
      <c r="L10" s="448" t="s">
        <v>890</v>
      </c>
    </row>
    <row r="11" customFormat="false" ht="25.5" hidden="false" customHeight="true" outlineLevel="0" collapsed="false">
      <c r="A11" s="482"/>
      <c r="B11" s="483" t="s">
        <v>249</v>
      </c>
      <c r="C11" s="483" t="s">
        <v>975</v>
      </c>
      <c r="D11" s="495" t="s">
        <v>976</v>
      </c>
      <c r="E11" s="495"/>
      <c r="F11" s="495"/>
      <c r="G11" s="495"/>
      <c r="H11" s="495"/>
      <c r="I11" s="495"/>
      <c r="J11" s="447"/>
      <c r="K11" s="447"/>
      <c r="L11" s="448"/>
    </row>
    <row r="12" customFormat="false" ht="24.75" hidden="false" customHeight="true" outlineLevel="0" collapsed="false">
      <c r="A12" s="496" t="n">
        <v>1</v>
      </c>
      <c r="B12" s="485" t="s">
        <v>985</v>
      </c>
      <c r="C12" s="485"/>
      <c r="D12" s="485"/>
      <c r="E12" s="485"/>
      <c r="F12" s="485"/>
      <c r="G12" s="485"/>
      <c r="H12" s="485"/>
      <c r="I12" s="485"/>
      <c r="J12" s="497" t="n">
        <f aca="false">J13+J17</f>
        <v>0</v>
      </c>
      <c r="K12" s="497" t="n">
        <f aca="false">K13+K17</f>
        <v>0</v>
      </c>
      <c r="L12" s="498" t="n">
        <f aca="false">L13+L17</f>
        <v>0</v>
      </c>
    </row>
    <row r="13" customFormat="false" ht="25.5" hidden="false" customHeight="true" outlineLevel="0" collapsed="false">
      <c r="A13" s="457" t="n">
        <v>2</v>
      </c>
      <c r="B13" s="417" t="s">
        <v>986</v>
      </c>
      <c r="C13" s="417"/>
      <c r="D13" s="417"/>
      <c r="E13" s="417"/>
      <c r="F13" s="417"/>
      <c r="G13" s="417"/>
      <c r="H13" s="417"/>
      <c r="I13" s="417"/>
      <c r="J13" s="499" t="n">
        <f aca="false">SUM(J14:J16)</f>
        <v>0</v>
      </c>
      <c r="K13" s="499" t="n">
        <f aca="false">SUM(K14:K16)</f>
        <v>0</v>
      </c>
      <c r="L13" s="500" t="n">
        <f aca="false">SUM(L14:L16)</f>
        <v>0</v>
      </c>
    </row>
    <row r="14" customFormat="false" ht="25.5" hidden="false" customHeight="true" outlineLevel="0" collapsed="false">
      <c r="A14" s="462"/>
      <c r="B14" s="399"/>
      <c r="C14" s="399"/>
      <c r="D14" s="401"/>
      <c r="E14" s="401"/>
      <c r="F14" s="401"/>
      <c r="G14" s="401"/>
      <c r="H14" s="401"/>
      <c r="I14" s="401"/>
      <c r="J14" s="400"/>
      <c r="K14" s="400"/>
      <c r="L14" s="409" t="n">
        <f aca="false">J14+K14</f>
        <v>0</v>
      </c>
    </row>
    <row r="15" customFormat="false" ht="25.5" hidden="false" customHeight="true" outlineLevel="0" collapsed="false">
      <c r="A15" s="462"/>
      <c r="B15" s="399"/>
      <c r="C15" s="399"/>
      <c r="D15" s="401"/>
      <c r="E15" s="401"/>
      <c r="F15" s="401"/>
      <c r="G15" s="401"/>
      <c r="H15" s="401"/>
      <c r="I15" s="401"/>
      <c r="J15" s="400"/>
      <c r="K15" s="400"/>
      <c r="L15" s="409" t="n">
        <f aca="false">J15+K15</f>
        <v>0</v>
      </c>
    </row>
    <row r="16" customFormat="false" ht="25.5" hidden="false" customHeight="true" outlineLevel="0" collapsed="false">
      <c r="A16" s="462"/>
      <c r="B16" s="399"/>
      <c r="C16" s="399"/>
      <c r="D16" s="401"/>
      <c r="E16" s="401"/>
      <c r="F16" s="401"/>
      <c r="G16" s="401"/>
      <c r="H16" s="401"/>
      <c r="I16" s="401"/>
      <c r="J16" s="400"/>
      <c r="K16" s="400"/>
      <c r="L16" s="409" t="n">
        <f aca="false">J16+K16</f>
        <v>0</v>
      </c>
    </row>
    <row r="17" customFormat="false" ht="27" hidden="false" customHeight="true" outlineLevel="0" collapsed="false">
      <c r="A17" s="255" t="n">
        <v>3</v>
      </c>
      <c r="B17" s="398" t="s">
        <v>987</v>
      </c>
      <c r="C17" s="398"/>
      <c r="D17" s="398"/>
      <c r="E17" s="398"/>
      <c r="F17" s="398"/>
      <c r="G17" s="398"/>
      <c r="H17" s="398"/>
      <c r="I17" s="398"/>
      <c r="J17" s="501" t="n">
        <f aca="false">SUM(J18:J20)</f>
        <v>0</v>
      </c>
      <c r="K17" s="501" t="n">
        <f aca="false">SUM(K18:K20)</f>
        <v>0</v>
      </c>
      <c r="L17" s="502" t="n">
        <f aca="false">SUM(L18:L20)</f>
        <v>0</v>
      </c>
    </row>
    <row r="18" customFormat="false" ht="25.5" hidden="false" customHeight="true" outlineLevel="0" collapsed="false">
      <c r="A18" s="462"/>
      <c r="B18" s="399"/>
      <c r="C18" s="399"/>
      <c r="D18" s="401"/>
      <c r="E18" s="401"/>
      <c r="F18" s="401"/>
      <c r="G18" s="401"/>
      <c r="H18" s="401"/>
      <c r="I18" s="401"/>
      <c r="J18" s="400"/>
      <c r="K18" s="400"/>
      <c r="L18" s="409" t="n">
        <f aca="false">J18+K18</f>
        <v>0</v>
      </c>
    </row>
    <row r="19" customFormat="false" ht="25.5" hidden="false" customHeight="true" outlineLevel="0" collapsed="false">
      <c r="A19" s="462"/>
      <c r="B19" s="399"/>
      <c r="C19" s="399"/>
      <c r="D19" s="401"/>
      <c r="E19" s="401"/>
      <c r="F19" s="401"/>
      <c r="G19" s="401"/>
      <c r="H19" s="401"/>
      <c r="I19" s="401"/>
      <c r="J19" s="400"/>
      <c r="K19" s="400"/>
      <c r="L19" s="409" t="n">
        <f aca="false">J19+K19</f>
        <v>0</v>
      </c>
    </row>
    <row r="20" customFormat="false" ht="25.5" hidden="false" customHeight="true" outlineLevel="0" collapsed="false">
      <c r="A20" s="473"/>
      <c r="B20" s="491"/>
      <c r="C20" s="491"/>
      <c r="D20" s="503"/>
      <c r="E20" s="503"/>
      <c r="F20" s="503"/>
      <c r="G20" s="503"/>
      <c r="H20" s="503"/>
      <c r="I20" s="503"/>
      <c r="J20" s="492"/>
      <c r="K20" s="492"/>
      <c r="L20" s="493" t="n">
        <f aca="false">J20+K20</f>
        <v>0</v>
      </c>
    </row>
    <row r="21" customFormat="false" ht="13.5" hidden="false" customHeight="false" outlineLevel="0" collapsed="false">
      <c r="A21" s="244"/>
      <c r="B21" s="478"/>
      <c r="C21" s="478"/>
      <c r="D21" s="478"/>
      <c r="E21" s="478"/>
      <c r="F21" s="478"/>
      <c r="G21" s="478"/>
      <c r="H21" s="478"/>
      <c r="I21" s="478"/>
      <c r="J21" s="478"/>
      <c r="K21" s="478"/>
      <c r="L21" s="244"/>
    </row>
    <row r="23" customFormat="false" ht="15" hidden="false" customHeight="true" outlineLevel="0" collapsed="false">
      <c r="A23" s="242" t="s">
        <v>558</v>
      </c>
      <c r="B23" s="242"/>
      <c r="C23" s="278" t="s">
        <v>988</v>
      </c>
      <c r="D23" s="278"/>
      <c r="E23" s="278"/>
      <c r="F23" s="278"/>
      <c r="G23" s="278"/>
      <c r="H23" s="278"/>
    </row>
    <row r="24" customFormat="false" ht="13.5" hidden="false" customHeight="true" outlineLevel="0" collapsed="false">
      <c r="C24" s="278" t="s">
        <v>989</v>
      </c>
      <c r="D24" s="278"/>
      <c r="E24" s="278"/>
      <c r="F24" s="278"/>
      <c r="G24" s="278"/>
      <c r="H24" s="278"/>
    </row>
    <row r="25" customFormat="false" ht="13.5" hidden="false" customHeight="true" outlineLevel="0" collapsed="false">
      <c r="C25" s="278" t="s">
        <v>990</v>
      </c>
      <c r="D25" s="278"/>
      <c r="E25" s="278"/>
      <c r="F25" s="278"/>
      <c r="G25" s="278"/>
      <c r="H25" s="278"/>
    </row>
  </sheetData>
  <mergeCells count="23">
    <mergeCell ref="B3:H3"/>
    <mergeCell ref="B5:H5"/>
    <mergeCell ref="C7:E7"/>
    <mergeCell ref="B9:I9"/>
    <mergeCell ref="B10:I10"/>
    <mergeCell ref="J10:J11"/>
    <mergeCell ref="K10:K11"/>
    <mergeCell ref="L10:L11"/>
    <mergeCell ref="D11:I11"/>
    <mergeCell ref="B12:I12"/>
    <mergeCell ref="B13:I13"/>
    <mergeCell ref="D14:I14"/>
    <mergeCell ref="D15:I15"/>
    <mergeCell ref="D16:I16"/>
    <mergeCell ref="B17:I17"/>
    <mergeCell ref="D18:I18"/>
    <mergeCell ref="D19:I19"/>
    <mergeCell ref="D20:I20"/>
    <mergeCell ref="B21:K21"/>
    <mergeCell ref="A23:B23"/>
    <mergeCell ref="C23:H23"/>
    <mergeCell ref="C24:H24"/>
    <mergeCell ref="C25:H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5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47" activeCellId="0" sqref="I47"/>
    </sheetView>
  </sheetViews>
  <sheetFormatPr defaultColWidth="8.66796875" defaultRowHeight="13.5" zeroHeight="false" outlineLevelRow="1" outlineLevelCol="0"/>
  <cols>
    <col collapsed="false" customWidth="false" hidden="false" outlineLevel="0" max="1" min="1" style="240" width="8.67"/>
    <col collapsed="false" customWidth="true" hidden="false" outlineLevel="0" max="2" min="2" style="240" width="23.56"/>
    <col collapsed="false" customWidth="true" hidden="false" outlineLevel="0" max="3" min="3" style="240" width="15.44"/>
    <col collapsed="false" customWidth="true" hidden="false" outlineLevel="0" max="4" min="4" style="240" width="17.56"/>
    <col collapsed="false" customWidth="true" hidden="false" outlineLevel="0" max="5" min="5" style="240" width="15.66"/>
    <col collapsed="false" customWidth="true" hidden="false" outlineLevel="0" max="6" min="6" style="240" width="15.44"/>
    <col collapsed="false" customWidth="true" hidden="false" outlineLevel="0" max="7" min="7" style="240" width="24.11"/>
    <col collapsed="false" customWidth="true" hidden="false" outlineLevel="0" max="8" min="8" style="240" width="16.89"/>
    <col collapsed="false" customWidth="true" hidden="false" outlineLevel="0" max="9" min="9" style="240" width="14.11"/>
    <col collapsed="false" customWidth="true" hidden="false" outlineLevel="0" max="10" min="10" style="240" width="19.67"/>
    <col collapsed="false" customWidth="true" hidden="false" outlineLevel="0" max="11" min="11" style="240" width="22.56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J2" s="241" t="s">
        <v>991</v>
      </c>
      <c r="K2" s="241" t="s">
        <v>991</v>
      </c>
    </row>
    <row r="4" customFormat="false" ht="13.5" hidden="false" customHeight="false" outlineLevel="0" collapsed="false">
      <c r="D4" s="242" t="s">
        <v>992</v>
      </c>
      <c r="E4" s="242"/>
      <c r="F4" s="242"/>
      <c r="G4" s="242"/>
    </row>
    <row r="6" customFormat="false" ht="13.5" hidden="false" customHeight="false" outlineLevel="0" collapsed="false">
      <c r="D6" s="504" t="s">
        <v>6</v>
      </c>
      <c r="E6" s="504"/>
      <c r="F6" s="504"/>
      <c r="G6" s="504"/>
    </row>
    <row r="8" customFormat="false" ht="14.25" hidden="false" customHeight="false" outlineLevel="0" collapsed="false">
      <c r="A8" s="240" t="n">
        <v>1</v>
      </c>
      <c r="B8" s="240" t="s">
        <v>7</v>
      </c>
      <c r="C8" s="505" t="n">
        <f aca="false">'150.00'!C8:F8</f>
        <v>222222222222</v>
      </c>
      <c r="D8" s="505"/>
      <c r="E8" s="243"/>
      <c r="F8" s="243"/>
      <c r="J8" s="243"/>
      <c r="K8" s="243"/>
    </row>
    <row r="9" customFormat="false" ht="14.25" hidden="false" customHeight="false" outlineLevel="0" collapsed="false">
      <c r="A9" s="240" t="n">
        <v>2</v>
      </c>
      <c r="B9" s="240" t="s">
        <v>8</v>
      </c>
      <c r="H9" s="248" t="n">
        <f aca="false">'150.00'!K10</f>
        <v>2025</v>
      </c>
      <c r="I9" s="243"/>
    </row>
    <row r="10" customFormat="false" ht="14.25" hidden="false" customHeight="false" outlineLevel="0" collapsed="false"/>
    <row r="11" customFormat="false" ht="95.25" hidden="false" customHeight="true" outlineLevel="0" collapsed="false">
      <c r="A11" s="506" t="s">
        <v>441</v>
      </c>
      <c r="B11" s="507" t="s">
        <v>993</v>
      </c>
      <c r="C11" s="508" t="s">
        <v>994</v>
      </c>
      <c r="D11" s="507" t="s">
        <v>995</v>
      </c>
      <c r="E11" s="507" t="s">
        <v>996</v>
      </c>
      <c r="F11" s="507" t="s">
        <v>997</v>
      </c>
      <c r="G11" s="507" t="s">
        <v>998</v>
      </c>
      <c r="H11" s="509" t="s">
        <v>999</v>
      </c>
      <c r="I11" s="510" t="s">
        <v>1000</v>
      </c>
      <c r="J11" s="511" t="s">
        <v>1001</v>
      </c>
      <c r="K11" s="512" t="s">
        <v>1002</v>
      </c>
    </row>
    <row r="12" customFormat="false" ht="15" hidden="false" customHeight="true" outlineLevel="0" collapsed="false">
      <c r="A12" s="255" t="s">
        <v>1003</v>
      </c>
      <c r="B12" s="255"/>
      <c r="C12" s="508"/>
      <c r="D12" s="507"/>
      <c r="E12" s="507"/>
      <c r="F12" s="507"/>
      <c r="G12" s="507"/>
      <c r="H12" s="509"/>
      <c r="I12" s="513"/>
      <c r="J12" s="511"/>
      <c r="K12" s="512"/>
    </row>
    <row r="13" customFormat="false" ht="14.25" hidden="false" customHeight="false" outlineLevel="0" collapsed="false">
      <c r="A13" s="514" t="n">
        <v>1</v>
      </c>
      <c r="B13" s="515" t="n">
        <v>2</v>
      </c>
      <c r="C13" s="516"/>
      <c r="D13" s="515" t="n">
        <v>3</v>
      </c>
      <c r="E13" s="515" t="n">
        <v>4</v>
      </c>
      <c r="F13" s="515" t="n">
        <v>5</v>
      </c>
      <c r="G13" s="515" t="n">
        <v>6</v>
      </c>
      <c r="H13" s="517" t="n">
        <v>7</v>
      </c>
      <c r="I13" s="518"/>
      <c r="J13" s="519" t="n">
        <v>8</v>
      </c>
      <c r="K13" s="520" t="n">
        <v>9</v>
      </c>
    </row>
    <row r="14" s="504" customFormat="true" ht="24" hidden="false" customHeight="true" outlineLevel="0" collapsed="false">
      <c r="A14" s="416" t="n">
        <v>1</v>
      </c>
      <c r="B14" s="521" t="s">
        <v>77</v>
      </c>
      <c r="C14" s="522"/>
      <c r="D14" s="523" t="n">
        <f aca="false">D15+D19+D23</f>
        <v>0</v>
      </c>
      <c r="E14" s="523" t="n">
        <f aca="false">E15+E19+E23</f>
        <v>0</v>
      </c>
      <c r="F14" s="523" t="n">
        <f aca="false">F15+F19+F23</f>
        <v>0</v>
      </c>
      <c r="G14" s="521" t="n">
        <f aca="false">D14+E14+F14</f>
        <v>0</v>
      </c>
      <c r="H14" s="524" t="n">
        <f aca="false">H15+H19+H23</f>
        <v>0</v>
      </c>
      <c r="I14" s="521"/>
      <c r="J14" s="525" t="n">
        <f aca="false">J15+J19+J23</f>
        <v>0</v>
      </c>
      <c r="K14" s="526" t="n">
        <f aca="false">K15+K19+K23</f>
        <v>0</v>
      </c>
    </row>
    <row r="15" customFormat="false" ht="24" hidden="false" customHeight="true" outlineLevel="0" collapsed="false">
      <c r="A15" s="527" t="s">
        <v>1004</v>
      </c>
      <c r="B15" s="527"/>
      <c r="C15" s="528"/>
      <c r="D15" s="529" t="n">
        <f aca="false">SUM(D16:D18)</f>
        <v>0</v>
      </c>
      <c r="E15" s="529" t="n">
        <f aca="false">SUM(E16:E18)</f>
        <v>0</v>
      </c>
      <c r="F15" s="529" t="n">
        <f aca="false">SUM(F16:F18)</f>
        <v>0</v>
      </c>
      <c r="G15" s="530" t="n">
        <f aca="false">D15+E15+F15</f>
        <v>0</v>
      </c>
      <c r="H15" s="531" t="n">
        <f aca="false">SUM(H16:H18)</f>
        <v>0</v>
      </c>
      <c r="I15" s="530"/>
      <c r="J15" s="532" t="n">
        <f aca="false">SUM(J16:J18)</f>
        <v>0</v>
      </c>
      <c r="K15" s="533" t="n">
        <f aca="false">SUM(K16:K18)</f>
        <v>0</v>
      </c>
    </row>
    <row r="16" customFormat="false" ht="24" hidden="false" customHeight="true" outlineLevel="1" collapsed="false">
      <c r="A16" s="462"/>
      <c r="B16" s="462"/>
      <c r="C16" s="534" t="n">
        <v>1</v>
      </c>
      <c r="D16" s="535"/>
      <c r="E16" s="535"/>
      <c r="F16" s="536"/>
      <c r="G16" s="530" t="n">
        <f aca="false">D16+E16+F16</f>
        <v>0</v>
      </c>
      <c r="H16" s="537"/>
      <c r="I16" s="530"/>
      <c r="J16" s="532" t="n">
        <f aca="false">IF(C16=1,IF(H16&gt;G16,H16-G16,0),0)</f>
        <v>0</v>
      </c>
      <c r="K16" s="533" t="n">
        <f aca="false">IF(C16=1,IF(H16&lt;G16,-H16+G16,0),0)</f>
        <v>0</v>
      </c>
    </row>
    <row r="17" customFormat="false" ht="24" hidden="false" customHeight="true" outlineLevel="1" collapsed="false">
      <c r="A17" s="462"/>
      <c r="B17" s="462"/>
      <c r="C17" s="534" t="n">
        <v>1</v>
      </c>
      <c r="D17" s="535"/>
      <c r="E17" s="535"/>
      <c r="F17" s="536"/>
      <c r="G17" s="530" t="n">
        <f aca="false">D17+E17+F17</f>
        <v>0</v>
      </c>
      <c r="H17" s="537"/>
      <c r="I17" s="530"/>
      <c r="J17" s="532" t="n">
        <f aca="false">IF(C17=1,IF(H17&gt;G17,H17-G17,0),0)</f>
        <v>0</v>
      </c>
      <c r="K17" s="533" t="n">
        <f aca="false">IF(C17=1,IF(H17&lt;G17,-H17+G17,0),0)</f>
        <v>0</v>
      </c>
    </row>
    <row r="18" customFormat="false" ht="24" hidden="false" customHeight="true" outlineLevel="1" collapsed="false">
      <c r="A18" s="462"/>
      <c r="B18" s="462"/>
      <c r="C18" s="534" t="n">
        <v>1</v>
      </c>
      <c r="D18" s="535"/>
      <c r="E18" s="535"/>
      <c r="F18" s="536"/>
      <c r="G18" s="530" t="n">
        <f aca="false">D18+E18+F18</f>
        <v>0</v>
      </c>
      <c r="H18" s="537"/>
      <c r="I18" s="530"/>
      <c r="J18" s="532" t="n">
        <f aca="false">IF(C18=1,IF(H18&gt;G18,H18-G18,0),0)</f>
        <v>0</v>
      </c>
      <c r="K18" s="533" t="n">
        <f aca="false">IF(C18=1,IF(H18&lt;G18,-H18+G18,0),0)</f>
        <v>0</v>
      </c>
    </row>
    <row r="19" customFormat="false" ht="24" hidden="false" customHeight="true" outlineLevel="0" collapsed="false">
      <c r="A19" s="527" t="s">
        <v>1005</v>
      </c>
      <c r="B19" s="527"/>
      <c r="C19" s="528"/>
      <c r="D19" s="529" t="n">
        <f aca="false">SUM(D20:D22)</f>
        <v>0</v>
      </c>
      <c r="E19" s="529" t="n">
        <f aca="false">SUM(E20:E22)</f>
        <v>0</v>
      </c>
      <c r="F19" s="529" t="n">
        <f aca="false">SUM(F20:F22)</f>
        <v>0</v>
      </c>
      <c r="G19" s="530" t="n">
        <f aca="false">D19+E19+F19</f>
        <v>0</v>
      </c>
      <c r="H19" s="531" t="n">
        <f aca="false">SUM(H20:H22)</f>
        <v>0</v>
      </c>
      <c r="I19" s="530"/>
      <c r="J19" s="532" t="n">
        <f aca="false">SUM(J20:J22)</f>
        <v>0</v>
      </c>
      <c r="K19" s="533" t="n">
        <f aca="false">SUM(K20:K22)</f>
        <v>0</v>
      </c>
    </row>
    <row r="20" customFormat="false" ht="24" hidden="false" customHeight="true" outlineLevel="1" collapsed="false">
      <c r="A20" s="462"/>
      <c r="B20" s="462"/>
      <c r="C20" s="534" t="n">
        <v>1</v>
      </c>
      <c r="D20" s="535"/>
      <c r="E20" s="535"/>
      <c r="F20" s="536"/>
      <c r="G20" s="530" t="n">
        <f aca="false">D20+E20+F20</f>
        <v>0</v>
      </c>
      <c r="H20" s="537"/>
      <c r="I20" s="530"/>
      <c r="J20" s="532" t="n">
        <f aca="false">IF(C20=1,IF(H20&gt;G20,H20-G20,0),0)</f>
        <v>0</v>
      </c>
      <c r="K20" s="533" t="n">
        <f aca="false">IF(C20=1,IF(H20&lt;G20,-H20+G20,0),0)</f>
        <v>0</v>
      </c>
    </row>
    <row r="21" customFormat="false" ht="24" hidden="false" customHeight="true" outlineLevel="1" collapsed="false">
      <c r="A21" s="462"/>
      <c r="B21" s="462"/>
      <c r="C21" s="534" t="n">
        <v>1</v>
      </c>
      <c r="D21" s="535"/>
      <c r="E21" s="535"/>
      <c r="F21" s="536"/>
      <c r="G21" s="530" t="n">
        <f aca="false">D21+E21+F21</f>
        <v>0</v>
      </c>
      <c r="H21" s="537"/>
      <c r="I21" s="530"/>
      <c r="J21" s="532" t="n">
        <f aca="false">IF(C21=1,IF(H21&gt;G21,H21-G21,0),0)</f>
        <v>0</v>
      </c>
      <c r="K21" s="533" t="n">
        <f aca="false">IF(C21=1,IF(H21&lt;G21,-H21+G21,0),0)</f>
        <v>0</v>
      </c>
    </row>
    <row r="22" customFormat="false" ht="24" hidden="false" customHeight="true" outlineLevel="1" collapsed="false">
      <c r="A22" s="462"/>
      <c r="B22" s="462"/>
      <c r="C22" s="534" t="n">
        <v>1</v>
      </c>
      <c r="D22" s="535"/>
      <c r="E22" s="535"/>
      <c r="F22" s="536"/>
      <c r="G22" s="530" t="n">
        <f aca="false">D22+E22+F22</f>
        <v>0</v>
      </c>
      <c r="H22" s="537"/>
      <c r="I22" s="530"/>
      <c r="J22" s="532" t="n">
        <f aca="false">IF(C22=1,IF(H22&gt;G22,H22-G22,0),0)</f>
        <v>0</v>
      </c>
      <c r="K22" s="533" t="n">
        <f aca="false">IF(C22=1,IF(H22&lt;G22,-H22+G22,0),0)</f>
        <v>0</v>
      </c>
    </row>
    <row r="23" customFormat="false" ht="24" hidden="false" customHeight="true" outlineLevel="0" collapsed="false">
      <c r="A23" s="527" t="s">
        <v>1006</v>
      </c>
      <c r="B23" s="527"/>
      <c r="C23" s="528"/>
      <c r="D23" s="529" t="n">
        <f aca="false">SUM(D24:D26)</f>
        <v>0</v>
      </c>
      <c r="E23" s="529" t="n">
        <f aca="false">SUM(E24:E26)</f>
        <v>0</v>
      </c>
      <c r="F23" s="529" t="n">
        <f aca="false">SUM(F24:F26)</f>
        <v>0</v>
      </c>
      <c r="G23" s="530" t="n">
        <f aca="false">D23+E23+F23</f>
        <v>0</v>
      </c>
      <c r="H23" s="531" t="n">
        <f aca="false">SUM(H24:H26)</f>
        <v>0</v>
      </c>
      <c r="I23" s="530"/>
      <c r="J23" s="532" t="n">
        <f aca="false">SUM(J24:J26)</f>
        <v>0</v>
      </c>
      <c r="K23" s="533" t="n">
        <f aca="false">SUM(K24:K26)</f>
        <v>0</v>
      </c>
    </row>
    <row r="24" customFormat="false" ht="24" hidden="false" customHeight="true" outlineLevel="1" collapsed="false">
      <c r="A24" s="462"/>
      <c r="B24" s="462"/>
      <c r="C24" s="534" t="n">
        <v>1</v>
      </c>
      <c r="D24" s="535"/>
      <c r="E24" s="535"/>
      <c r="F24" s="536"/>
      <c r="G24" s="530" t="n">
        <f aca="false">D24+E24+F24</f>
        <v>0</v>
      </c>
      <c r="H24" s="537"/>
      <c r="I24" s="530"/>
      <c r="J24" s="532" t="n">
        <f aca="false">IF(C24=1,IF(H24&gt;G24,H24-G24,0),0)</f>
        <v>0</v>
      </c>
      <c r="K24" s="533" t="n">
        <f aca="false">IF(C24=1,IF(H24&lt;G24,-H24+G24,0),0)</f>
        <v>0</v>
      </c>
    </row>
    <row r="25" customFormat="false" ht="24" hidden="false" customHeight="true" outlineLevel="1" collapsed="false">
      <c r="A25" s="462"/>
      <c r="B25" s="462"/>
      <c r="C25" s="534" t="n">
        <v>1</v>
      </c>
      <c r="D25" s="535"/>
      <c r="E25" s="535"/>
      <c r="F25" s="536"/>
      <c r="G25" s="530" t="n">
        <f aca="false">D25+E25+F25</f>
        <v>0</v>
      </c>
      <c r="H25" s="537"/>
      <c r="I25" s="530"/>
      <c r="J25" s="532" t="n">
        <f aca="false">IF(C25=1,IF(H25&gt;G25,H25-G25,0),0)</f>
        <v>0</v>
      </c>
      <c r="K25" s="533" t="n">
        <f aca="false">IF(C25=1,IF(H25&lt;G25,-H25+G25,0),0)</f>
        <v>0</v>
      </c>
    </row>
    <row r="26" customFormat="false" ht="24" hidden="false" customHeight="true" outlineLevel="1" collapsed="false">
      <c r="A26" s="462"/>
      <c r="B26" s="462"/>
      <c r="C26" s="534" t="n">
        <v>1</v>
      </c>
      <c r="D26" s="535"/>
      <c r="E26" s="535"/>
      <c r="F26" s="536"/>
      <c r="G26" s="530" t="n">
        <f aca="false">D26+E26+F26</f>
        <v>0</v>
      </c>
      <c r="H26" s="537"/>
      <c r="I26" s="530"/>
      <c r="J26" s="532" t="n">
        <f aca="false">IF(C26=1,IF(H26&gt;G26,H26-G26,0),0)</f>
        <v>0</v>
      </c>
      <c r="K26" s="533" t="n">
        <f aca="false">IF(C26=1,IF(H26&lt;G26,-H26+G26,0),0)</f>
        <v>0</v>
      </c>
    </row>
    <row r="27" s="504" customFormat="true" ht="27" hidden="false" customHeight="true" outlineLevel="0" collapsed="false">
      <c r="A27" s="252" t="n">
        <v>2</v>
      </c>
      <c r="B27" s="538" t="s">
        <v>79</v>
      </c>
      <c r="C27" s="539"/>
      <c r="D27" s="529" t="n">
        <f aca="false">SUM(D28:D30)</f>
        <v>0</v>
      </c>
      <c r="E27" s="529" t="n">
        <f aca="false">SUM(E28:E30)</f>
        <v>0</v>
      </c>
      <c r="F27" s="529" t="n">
        <f aca="false">SUM(F28:F30)</f>
        <v>0</v>
      </c>
      <c r="G27" s="530" t="n">
        <f aca="false">D27+E27+F27</f>
        <v>0</v>
      </c>
      <c r="H27" s="531" t="n">
        <f aca="false">SUM(H28:H30)</f>
        <v>0</v>
      </c>
      <c r="I27" s="530"/>
      <c r="J27" s="532" t="n">
        <f aca="false">SUM(J28:J30)</f>
        <v>0</v>
      </c>
      <c r="K27" s="533" t="n">
        <f aca="false">SUM(K28:K30)</f>
        <v>0</v>
      </c>
    </row>
    <row r="28" customFormat="false" ht="24" hidden="false" customHeight="true" outlineLevel="0" collapsed="false">
      <c r="A28" s="527" t="s">
        <v>1004</v>
      </c>
      <c r="B28" s="527"/>
      <c r="C28" s="534" t="n">
        <v>1</v>
      </c>
      <c r="D28" s="540" t="n">
        <f aca="false">'150.05ФА  контракт'!L15</f>
        <v>0</v>
      </c>
      <c r="E28" s="540" t="n">
        <f aca="false">'150.05ФА  контракт'!L20</f>
        <v>0</v>
      </c>
      <c r="F28" s="529" t="n">
        <f aca="false">'150.05ФА  контракт'!L30</f>
        <v>0</v>
      </c>
      <c r="G28" s="530" t="n">
        <f aca="false">D28+E28+F28</f>
        <v>0</v>
      </c>
      <c r="H28" s="541" t="n">
        <f aca="false">'150.05ФА  контракт'!L25</f>
        <v>0</v>
      </c>
      <c r="I28" s="530"/>
      <c r="J28" s="532" t="n">
        <f aca="false">IF(C28=1,IF(H28&gt;G28,H28-G28,0),0)</f>
        <v>0</v>
      </c>
      <c r="K28" s="533" t="n">
        <f aca="false">IF(C28=1,IF(H28&lt;G28,-H28+G28,0),0)</f>
        <v>0</v>
      </c>
    </row>
    <row r="29" customFormat="false" ht="24" hidden="false" customHeight="true" outlineLevel="0" collapsed="false">
      <c r="A29" s="527" t="s">
        <v>1007</v>
      </c>
      <c r="B29" s="527"/>
      <c r="C29" s="534" t="n">
        <v>1</v>
      </c>
      <c r="D29" s="540" t="n">
        <f aca="false">'150.05 ФА внеконтрактная'!L15</f>
        <v>0</v>
      </c>
      <c r="E29" s="540" t="n">
        <f aca="false">'150.05 ФА внеконтрактная'!L20</f>
        <v>0</v>
      </c>
      <c r="F29" s="529" t="n">
        <f aca="false">'150.05 ФА внеконтрактная'!L30</f>
        <v>0</v>
      </c>
      <c r="G29" s="530" t="n">
        <f aca="false">D29+E29+F29</f>
        <v>0</v>
      </c>
      <c r="H29" s="541" t="n">
        <f aca="false">'150.05 ФА внеконтрактная'!L24</f>
        <v>0</v>
      </c>
      <c r="I29" s="530"/>
      <c r="J29" s="532" t="n">
        <f aca="false">IF(C29=1,IF(H29&gt;G29,H29-G29,0),0)</f>
        <v>0</v>
      </c>
      <c r="K29" s="533" t="n">
        <f aca="false">IF(C29=1,IF(H29&lt;G29,-H29+G29,0),0)</f>
        <v>0</v>
      </c>
    </row>
    <row r="30" customFormat="false" ht="24" hidden="false" customHeight="true" outlineLevel="0" collapsed="false">
      <c r="A30" s="527" t="s">
        <v>1006</v>
      </c>
      <c r="B30" s="527"/>
      <c r="C30" s="534" t="n">
        <v>1</v>
      </c>
      <c r="D30" s="540" t="n">
        <f aca="false">'150.05ФА общие'!K16</f>
        <v>0</v>
      </c>
      <c r="E30" s="540" t="n">
        <f aca="false">'150.05ФА общие'!K21</f>
        <v>0</v>
      </c>
      <c r="F30" s="529" t="n">
        <f aca="false">'150.05ФА общие'!K31</f>
        <v>0</v>
      </c>
      <c r="G30" s="530" t="n">
        <f aca="false">D30+E30+F30</f>
        <v>0</v>
      </c>
      <c r="H30" s="541" t="n">
        <f aca="false">'150.05ФА общие'!K26</f>
        <v>0</v>
      </c>
      <c r="I30" s="530"/>
      <c r="J30" s="532" t="n">
        <f aca="false">IF(C30=1,IF(H30&gt;G30,H30-G30,0),0)</f>
        <v>0</v>
      </c>
      <c r="K30" s="533" t="n">
        <f aca="false">IF(C30=1,IF(H30&lt;G30,-H30+G30,0),0)</f>
        <v>0</v>
      </c>
    </row>
    <row r="31" s="504" customFormat="true" ht="24" hidden="false" customHeight="true" outlineLevel="0" collapsed="false">
      <c r="A31" s="252" t="n">
        <v>3</v>
      </c>
      <c r="B31" s="538" t="s">
        <v>81</v>
      </c>
      <c r="C31" s="539"/>
      <c r="D31" s="529" t="n">
        <f aca="false">SUM(D32:D34)</f>
        <v>0</v>
      </c>
      <c r="E31" s="529" t="n">
        <f aca="false">SUM(E32:E34)</f>
        <v>0</v>
      </c>
      <c r="F31" s="529" t="n">
        <f aca="false">SUM(F32:F34)</f>
        <v>0</v>
      </c>
      <c r="G31" s="530" t="n">
        <f aca="false">D31+E31+F31</f>
        <v>0</v>
      </c>
      <c r="H31" s="531" t="n">
        <f aca="false">SUM(H32:H34)</f>
        <v>0</v>
      </c>
      <c r="I31" s="530"/>
      <c r="J31" s="532" t="n">
        <f aca="false">SUM(J32:J34)</f>
        <v>0</v>
      </c>
      <c r="K31" s="533" t="n">
        <f aca="false">SUM(K32:K34)</f>
        <v>0</v>
      </c>
    </row>
    <row r="32" customFormat="false" ht="24" hidden="false" customHeight="true" outlineLevel="0" collapsed="false">
      <c r="A32" s="527" t="s">
        <v>1004</v>
      </c>
      <c r="B32" s="527"/>
      <c r="C32" s="534" t="n">
        <v>1</v>
      </c>
      <c r="D32" s="540" t="n">
        <f aca="false">'150.05ФА  контракт'!L16</f>
        <v>0</v>
      </c>
      <c r="E32" s="540" t="n">
        <f aca="false">'150.05ФА  контракт'!L21</f>
        <v>0</v>
      </c>
      <c r="F32" s="529" t="n">
        <f aca="false">'150.05ФА  контракт'!L31</f>
        <v>0</v>
      </c>
      <c r="G32" s="530" t="n">
        <f aca="false">D32+E32+F32</f>
        <v>0</v>
      </c>
      <c r="H32" s="541" t="n">
        <f aca="false">'150.05ФА  контракт'!L26</f>
        <v>0</v>
      </c>
      <c r="I32" s="530"/>
      <c r="J32" s="532" t="n">
        <f aca="false">IF(C32=1,IF(H32&gt;G32,H32-G32,0),0)</f>
        <v>0</v>
      </c>
      <c r="K32" s="533" t="n">
        <f aca="false">IF(C32=1,IF(H32&lt;G32,-H32+G32,0),0)</f>
        <v>0</v>
      </c>
    </row>
    <row r="33" customFormat="false" ht="24" hidden="false" customHeight="true" outlineLevel="0" collapsed="false">
      <c r="A33" s="527" t="s">
        <v>1005</v>
      </c>
      <c r="B33" s="527"/>
      <c r="C33" s="534" t="n">
        <v>1</v>
      </c>
      <c r="D33" s="540" t="n">
        <f aca="false">'150.05 ФА внеконтрактная'!L16</f>
        <v>0</v>
      </c>
      <c r="E33" s="540" t="n">
        <f aca="false">'150.05 ФА внеконтрактная'!L21</f>
        <v>0</v>
      </c>
      <c r="F33" s="529" t="n">
        <f aca="false">'150.05 ФА внеконтрактная'!L31</f>
        <v>0</v>
      </c>
      <c r="G33" s="530" t="n">
        <f aca="false">D33+E33+F33</f>
        <v>0</v>
      </c>
      <c r="H33" s="541" t="n">
        <f aca="false">'150.05 ФА внеконтрактная'!L25</f>
        <v>0</v>
      </c>
      <c r="I33" s="530"/>
      <c r="J33" s="532" t="n">
        <f aca="false">IF(C33=1,IF(H33&gt;G33,H33-G33,0),0)</f>
        <v>0</v>
      </c>
      <c r="K33" s="533" t="n">
        <f aca="false">IF(C33=1,IF(H33&lt;G33,-H33+G33,0),0)</f>
        <v>0</v>
      </c>
    </row>
    <row r="34" customFormat="false" ht="24" hidden="false" customHeight="true" outlineLevel="0" collapsed="false">
      <c r="A34" s="527" t="s">
        <v>1006</v>
      </c>
      <c r="B34" s="527"/>
      <c r="C34" s="534" t="n">
        <v>1</v>
      </c>
      <c r="D34" s="540" t="n">
        <f aca="false">'150.05ФА общие'!K17</f>
        <v>0</v>
      </c>
      <c r="E34" s="540" t="n">
        <f aca="false">'150.05ФА общие'!K22</f>
        <v>0</v>
      </c>
      <c r="F34" s="529" t="n">
        <f aca="false">'150.05ФА общие'!K32</f>
        <v>0</v>
      </c>
      <c r="G34" s="530" t="n">
        <f aca="false">D34+E34+F34</f>
        <v>0</v>
      </c>
      <c r="H34" s="541" t="n">
        <f aca="false">'150.05ФА общие'!K27</f>
        <v>0</v>
      </c>
      <c r="I34" s="530"/>
      <c r="J34" s="532" t="n">
        <f aca="false">IF(C34=1,IF(H34&gt;G34,H34-G34,0),0)</f>
        <v>0</v>
      </c>
      <c r="K34" s="533" t="n">
        <f aca="false">IF(C34=1,IF(H34&lt;G34,-H34+G34,0),0)</f>
        <v>0</v>
      </c>
    </row>
    <row r="35" s="504" customFormat="true" ht="25.5" hidden="false" customHeight="true" outlineLevel="0" collapsed="false">
      <c r="A35" s="252" t="n">
        <v>4</v>
      </c>
      <c r="B35" s="538" t="s">
        <v>99</v>
      </c>
      <c r="C35" s="539"/>
      <c r="D35" s="529" t="n">
        <f aca="false">SUM(D36:D38)</f>
        <v>0</v>
      </c>
      <c r="E35" s="529" t="n">
        <f aca="false">SUM(E36:E38)</f>
        <v>0</v>
      </c>
      <c r="F35" s="529" t="n">
        <f aca="false">SUM(F36:F38)</f>
        <v>0</v>
      </c>
      <c r="G35" s="530" t="n">
        <f aca="false">D35+E35+F35</f>
        <v>0</v>
      </c>
      <c r="H35" s="531" t="n">
        <f aca="false">SUM(H36:H38)</f>
        <v>0</v>
      </c>
      <c r="I35" s="530"/>
      <c r="J35" s="532" t="n">
        <f aca="false">SUM(J36:J38)</f>
        <v>0</v>
      </c>
      <c r="K35" s="533" t="n">
        <f aca="false">SUM(K36:K38)</f>
        <v>0</v>
      </c>
    </row>
    <row r="36" customFormat="false" ht="24" hidden="false" customHeight="true" outlineLevel="0" collapsed="false">
      <c r="A36" s="527" t="s">
        <v>1004</v>
      </c>
      <c r="B36" s="527"/>
      <c r="C36" s="534" t="n">
        <v>1</v>
      </c>
      <c r="D36" s="540" t="n">
        <f aca="false">'150.05ФА  контракт'!L17</f>
        <v>0</v>
      </c>
      <c r="E36" s="540" t="n">
        <f aca="false">'150.05ФА  контракт'!L22</f>
        <v>0</v>
      </c>
      <c r="F36" s="529" t="n">
        <f aca="false">'150.05ФА  контракт'!L32</f>
        <v>0</v>
      </c>
      <c r="G36" s="530" t="n">
        <f aca="false">D36+E36+F36</f>
        <v>0</v>
      </c>
      <c r="H36" s="541" t="n">
        <f aca="false">'150.05ФА  контракт'!L27</f>
        <v>0</v>
      </c>
      <c r="I36" s="530"/>
      <c r="J36" s="532" t="n">
        <f aca="false">IF(C36=1,IF(H36&gt;G36,H36-G36,0),0)</f>
        <v>0</v>
      </c>
      <c r="K36" s="533" t="n">
        <f aca="false">IF(C36=1,IF(H36&lt;G36,-H36+G36,0),0)</f>
        <v>0</v>
      </c>
    </row>
    <row r="37" customFormat="false" ht="24" hidden="false" customHeight="true" outlineLevel="0" collapsed="false">
      <c r="A37" s="527" t="s">
        <v>1005</v>
      </c>
      <c r="B37" s="527"/>
      <c r="C37" s="534" t="n">
        <v>1</v>
      </c>
      <c r="D37" s="540" t="n">
        <f aca="false">'150.05 ФА внеконтрактная'!L17</f>
        <v>0</v>
      </c>
      <c r="E37" s="540" t="n">
        <f aca="false">'150.05 ФА внеконтрактная'!L22</f>
        <v>0</v>
      </c>
      <c r="F37" s="529" t="n">
        <f aca="false">'150.05 ФА внеконтрактная'!L32</f>
        <v>0</v>
      </c>
      <c r="G37" s="530" t="n">
        <f aca="false">D37+E37+F37</f>
        <v>0</v>
      </c>
      <c r="H37" s="541" t="n">
        <f aca="false">'150.05 ФА внеконтрактная'!L26</f>
        <v>0</v>
      </c>
      <c r="I37" s="530"/>
      <c r="J37" s="532" t="n">
        <f aca="false">IF(C37=1,IF(H37&gt;G37,H37-G37,0),0)</f>
        <v>0</v>
      </c>
      <c r="K37" s="533" t="n">
        <f aca="false">IF(C37=1,IF(H37&lt;G37,-H37+G37,0),0)</f>
        <v>0</v>
      </c>
    </row>
    <row r="38" customFormat="false" ht="24" hidden="false" customHeight="true" outlineLevel="0" collapsed="false">
      <c r="A38" s="542" t="s">
        <v>1006</v>
      </c>
      <c r="B38" s="542"/>
      <c r="C38" s="543" t="n">
        <v>1</v>
      </c>
      <c r="D38" s="544" t="n">
        <f aca="false">'150.05ФА общие'!K18</f>
        <v>0</v>
      </c>
      <c r="E38" s="544" t="n">
        <f aca="false">'150.05ФА общие'!K23</f>
        <v>0</v>
      </c>
      <c r="F38" s="545" t="n">
        <f aca="false">'150.05ФА общие'!K33</f>
        <v>0</v>
      </c>
      <c r="G38" s="546" t="n">
        <f aca="false">D38+E38+F38</f>
        <v>0</v>
      </c>
      <c r="H38" s="243" t="n">
        <f aca="false">'150.05ФА общие'!K28</f>
        <v>0</v>
      </c>
      <c r="I38" s="546"/>
      <c r="J38" s="547" t="n">
        <f aca="false">IF(C38=1,IF(H38&gt;G38,H38-G38,0),0)</f>
        <v>0</v>
      </c>
      <c r="K38" s="548" t="n">
        <f aca="false">IF(C38=1,IF(H38&lt;G38,-H38+G38,0),0)</f>
        <v>0</v>
      </c>
    </row>
    <row r="39" customFormat="false" ht="25.5" hidden="false" customHeight="true" outlineLevel="0" collapsed="false">
      <c r="A39" s="482" t="n">
        <v>5</v>
      </c>
      <c r="B39" s="549" t="s">
        <v>1008</v>
      </c>
      <c r="C39" s="549"/>
      <c r="D39" s="550"/>
      <c r="E39" s="550"/>
      <c r="F39" s="550"/>
      <c r="G39" s="550"/>
      <c r="H39" s="550"/>
      <c r="I39" s="551"/>
      <c r="J39" s="552" t="n">
        <f aca="false">J35+J31+J27+J14</f>
        <v>0</v>
      </c>
      <c r="K39" s="553" t="n">
        <f aca="false">K35+K31+K27+K14</f>
        <v>0</v>
      </c>
    </row>
    <row r="40" customFormat="false" ht="24" hidden="false" customHeight="true" outlineLevel="0" collapsed="false">
      <c r="A40" s="527" t="s">
        <v>1004</v>
      </c>
      <c r="B40" s="527"/>
      <c r="C40" s="554"/>
      <c r="D40" s="540" t="n">
        <f aca="false">'150.05ФА  контракт'!L21</f>
        <v>0</v>
      </c>
      <c r="E40" s="540" t="n">
        <f aca="false">'150.05ФА  контракт'!L26</f>
        <v>0</v>
      </c>
      <c r="F40" s="529" t="n">
        <f aca="false">'150.05ФА  контракт'!L36</f>
        <v>0</v>
      </c>
      <c r="G40" s="530" t="n">
        <f aca="false">D40+E40+F40</f>
        <v>0</v>
      </c>
      <c r="H40" s="541" t="n">
        <f aca="false">'150.05ФА  контракт'!L31</f>
        <v>0</v>
      </c>
      <c r="I40" s="530"/>
      <c r="J40" s="555" t="n">
        <f aca="false">J15+J28+J32+J36</f>
        <v>0</v>
      </c>
      <c r="K40" s="533" t="n">
        <f aca="false">K15+K28+K32+K36</f>
        <v>0</v>
      </c>
    </row>
    <row r="41" customFormat="false" ht="24" hidden="false" customHeight="true" outlineLevel="0" collapsed="false">
      <c r="A41" s="527" t="s">
        <v>1005</v>
      </c>
      <c r="B41" s="527"/>
      <c r="C41" s="554"/>
      <c r="D41" s="540" t="n">
        <f aca="false">'150.05 ФА внеконтрактная'!L21</f>
        <v>0</v>
      </c>
      <c r="E41" s="540" t="n">
        <f aca="false">'150.05 ФА внеконтрактная'!L26</f>
        <v>0</v>
      </c>
      <c r="F41" s="529" t="n">
        <f aca="false">'150.05 ФА внеконтрактная'!L36</f>
        <v>0</v>
      </c>
      <c r="G41" s="530" t="n">
        <f aca="false">D41+E41+F41</f>
        <v>0</v>
      </c>
      <c r="H41" s="541" t="n">
        <f aca="false">'150.05 ФА внеконтрактная'!L30</f>
        <v>0</v>
      </c>
      <c r="I41" s="530"/>
      <c r="J41" s="532" t="n">
        <f aca="false">J19+J29+J33+J37</f>
        <v>0</v>
      </c>
      <c r="K41" s="533" t="n">
        <f aca="false">K19+K29+K33+K37</f>
        <v>0</v>
      </c>
    </row>
    <row r="42" customFormat="false" ht="24" hidden="false" customHeight="true" outlineLevel="0" collapsed="false">
      <c r="A42" s="256" t="s">
        <v>1006</v>
      </c>
      <c r="B42" s="256"/>
      <c r="C42" s="554"/>
      <c r="D42" s="540" t="n">
        <f aca="false">'150.05ФА общие'!K22</f>
        <v>0</v>
      </c>
      <c r="E42" s="540" t="n">
        <f aca="false">'150.05ФА общие'!K27</f>
        <v>0</v>
      </c>
      <c r="F42" s="529" t="n">
        <f aca="false">'150.05ФА общие'!K37</f>
        <v>0</v>
      </c>
      <c r="G42" s="556" t="n">
        <f aca="false">D42+E42+F42</f>
        <v>0</v>
      </c>
      <c r="H42" s="541" t="n">
        <f aca="false">'150.05ФА общие'!K32</f>
        <v>0</v>
      </c>
      <c r="I42" s="556"/>
      <c r="J42" s="532" t="n">
        <f aca="false">J20+J30+J34+J38</f>
        <v>0</v>
      </c>
      <c r="K42" s="533" t="n">
        <f aca="false">K20+K30+K34+K38</f>
        <v>0</v>
      </c>
    </row>
    <row r="43" customFormat="false" ht="24" hidden="false" customHeight="true" outlineLevel="0" collapsed="false">
      <c r="A43" s="557" t="s">
        <v>1009</v>
      </c>
      <c r="B43" s="557"/>
      <c r="C43" s="554"/>
      <c r="D43" s="540"/>
      <c r="E43" s="540"/>
      <c r="F43" s="529"/>
      <c r="G43" s="556" t="n">
        <f aca="false">D43+E43+F43</f>
        <v>0</v>
      </c>
      <c r="H43" s="541"/>
      <c r="I43" s="558" t="n">
        <v>0.98</v>
      </c>
      <c r="J43" s="532" t="n">
        <f aca="false">J42*I43</f>
        <v>0</v>
      </c>
      <c r="K43" s="559" t="n">
        <f aca="false">K42*I43</f>
        <v>0</v>
      </c>
    </row>
    <row r="44" customFormat="false" ht="24" hidden="false" customHeight="true" outlineLevel="0" collapsed="false">
      <c r="A44" s="560" t="s">
        <v>1010</v>
      </c>
      <c r="B44" s="560"/>
      <c r="C44" s="561"/>
      <c r="D44" s="562"/>
      <c r="E44" s="562"/>
      <c r="F44" s="563"/>
      <c r="G44" s="564" t="n">
        <f aca="false">D44+E44+F44</f>
        <v>0</v>
      </c>
      <c r="H44" s="565"/>
      <c r="I44" s="566" t="n">
        <v>0.02</v>
      </c>
      <c r="J44" s="567" t="n">
        <f aca="false">J43*I44</f>
        <v>0</v>
      </c>
      <c r="K44" s="568" t="n">
        <f aca="false">K42*I44</f>
        <v>0</v>
      </c>
    </row>
    <row r="47" customFormat="false" ht="32.25" hidden="false" customHeight="true" outlineLevel="0" collapsed="false">
      <c r="A47" s="242" t="s">
        <v>558</v>
      </c>
      <c r="B47" s="242"/>
      <c r="C47" s="242"/>
      <c r="D47" s="278" t="s">
        <v>1011</v>
      </c>
      <c r="E47" s="278"/>
      <c r="F47" s="278"/>
      <c r="G47" s="278"/>
      <c r="H47" s="278"/>
      <c r="I47" s="278"/>
      <c r="J47" s="9"/>
      <c r="K47" s="9"/>
    </row>
    <row r="48" customFormat="false" ht="27.75" hidden="false" customHeight="true" outlineLevel="0" collapsed="false">
      <c r="A48" s="569"/>
      <c r="B48" s="569"/>
      <c r="C48" s="569"/>
      <c r="D48" s="278" t="s">
        <v>1012</v>
      </c>
      <c r="E48" s="278"/>
      <c r="F48" s="278"/>
      <c r="G48" s="278"/>
      <c r="H48" s="278"/>
      <c r="I48" s="278"/>
      <c r="J48" s="9"/>
      <c r="K48" s="9"/>
    </row>
    <row r="49" customFormat="false" ht="13.5" hidden="false" customHeight="false" outlineLevel="0" collapsed="false">
      <c r="A49" s="569"/>
      <c r="B49" s="569"/>
      <c r="C49" s="569"/>
      <c r="D49" s="278"/>
      <c r="E49" s="278"/>
      <c r="F49" s="278"/>
      <c r="G49" s="278"/>
      <c r="H49" s="278"/>
      <c r="I49" s="278"/>
      <c r="J49" s="9"/>
      <c r="K49" s="9"/>
    </row>
    <row r="50" customFormat="false" ht="13.5" hidden="false" customHeight="false" outlineLevel="0" collapsed="false">
      <c r="D50" s="29" t="s">
        <v>1013</v>
      </c>
      <c r="E50" s="29"/>
      <c r="F50" s="29"/>
      <c r="G50" s="29"/>
      <c r="H50" s="29"/>
      <c r="I50" s="29"/>
      <c r="J50" s="29"/>
      <c r="K50" s="9"/>
    </row>
    <row r="51" customFormat="false" ht="25.5" hidden="false" customHeight="true" outlineLevel="0" collapsed="false">
      <c r="D51" s="278"/>
      <c r="E51" s="278"/>
      <c r="F51" s="278"/>
      <c r="G51" s="278"/>
      <c r="H51" s="278"/>
      <c r="I51" s="278"/>
      <c r="J51" s="278"/>
      <c r="K51" s="278"/>
    </row>
  </sheetData>
  <autoFilter ref="A14:K44"/>
  <mergeCells count="42">
    <mergeCell ref="D4:G4"/>
    <mergeCell ref="C11:C12"/>
    <mergeCell ref="D11:D12"/>
    <mergeCell ref="E11:E12"/>
    <mergeCell ref="F11:F12"/>
    <mergeCell ref="G11:G12"/>
    <mergeCell ref="H11:H12"/>
    <mergeCell ref="J11:J12"/>
    <mergeCell ref="K11:K12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8:B28"/>
    <mergeCell ref="A29:B29"/>
    <mergeCell ref="A30:B30"/>
    <mergeCell ref="A32:B32"/>
    <mergeCell ref="A33:B33"/>
    <mergeCell ref="A34:B34"/>
    <mergeCell ref="A36:B36"/>
    <mergeCell ref="A37:B37"/>
    <mergeCell ref="A38:B38"/>
    <mergeCell ref="D39:H39"/>
    <mergeCell ref="A40:B40"/>
    <mergeCell ref="A41:B41"/>
    <mergeCell ref="A42:B42"/>
    <mergeCell ref="A43:B43"/>
    <mergeCell ref="A44:B44"/>
    <mergeCell ref="A47:C47"/>
    <mergeCell ref="D47:H47"/>
    <mergeCell ref="D48:H48"/>
    <mergeCell ref="D50:J50"/>
    <mergeCell ref="D51:K5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1" activeCellId="0" sqref="H11"/>
    </sheetView>
  </sheetViews>
  <sheetFormatPr defaultColWidth="8.66796875" defaultRowHeight="13.5" zeroHeight="false" outlineLevelRow="1" outlineLevelCol="0"/>
  <cols>
    <col collapsed="false" customWidth="false" hidden="false" outlineLevel="0" max="1" min="1" style="240" width="8.67"/>
    <col collapsed="false" customWidth="true" hidden="false" outlineLevel="0" max="2" min="2" style="240" width="13.88"/>
    <col collapsed="false" customWidth="true" hidden="false" outlineLevel="0" max="3" min="3" style="240" width="18.11"/>
    <col collapsed="false" customWidth="true" hidden="false" outlineLevel="0" max="4" min="4" style="240" width="13"/>
    <col collapsed="false" customWidth="true" hidden="false" outlineLevel="0" max="5" min="5" style="240" width="30.88"/>
    <col collapsed="false" customWidth="true" hidden="false" outlineLevel="0" max="6" min="6" style="240" width="24"/>
    <col collapsed="false" customWidth="true" hidden="false" outlineLevel="0" max="7" min="7" style="240" width="19.33"/>
    <col collapsed="false" customWidth="true" hidden="false" outlineLevel="0" max="8" min="8" style="240" width="20.33"/>
    <col collapsed="false" customWidth="true" hidden="false" outlineLevel="0" max="9" min="9" style="570" width="20.33"/>
    <col collapsed="false" customWidth="false" hidden="false" outlineLevel="0" max="16384" min="10" style="240" width="8.67"/>
  </cols>
  <sheetData>
    <row r="2" customFormat="false" ht="13.5" hidden="false" customHeight="false" outlineLevel="0" collapsed="false">
      <c r="I2" s="241" t="s">
        <v>4</v>
      </c>
    </row>
    <row r="3" customFormat="false" ht="50.25" hidden="false" customHeight="true" outlineLevel="0" collapsed="false">
      <c r="B3" s="571" t="s">
        <v>51</v>
      </c>
      <c r="C3" s="571"/>
      <c r="D3" s="571"/>
      <c r="E3" s="571"/>
      <c r="F3" s="571"/>
      <c r="G3" s="571"/>
      <c r="H3" s="571"/>
    </row>
    <row r="4" customFormat="false" ht="13.5" hidden="false" customHeight="false" outlineLevel="1" collapsed="false">
      <c r="A4" s="243"/>
      <c r="B4" s="243"/>
      <c r="C4" s="243"/>
      <c r="D4" s="243"/>
      <c r="E4" s="243"/>
      <c r="F4" s="243"/>
      <c r="G4" s="243"/>
      <c r="H4" s="243"/>
      <c r="I4" s="244"/>
    </row>
    <row r="5" customFormat="false" ht="13.5" hidden="false" customHeight="false" outlineLevel="1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2"/>
    </row>
    <row r="6" customFormat="false" ht="14.25" hidden="false" customHeight="false" outlineLevel="1" collapsed="false">
      <c r="A6" s="246"/>
      <c r="B6" s="243"/>
      <c r="C6" s="243"/>
      <c r="D6" s="243"/>
      <c r="E6" s="243"/>
      <c r="F6" s="243"/>
      <c r="G6" s="243"/>
      <c r="H6" s="243"/>
      <c r="I6" s="244"/>
    </row>
    <row r="7" customFormat="false" ht="14.25" hidden="false" customHeight="false" outlineLevel="1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4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552" t="n">
        <f aca="false">'150.00'!K10</f>
        <v>2025</v>
      </c>
    </row>
    <row r="9" customFormat="false" ht="14.25" hidden="false" customHeight="false" outlineLevel="0" collapsed="false">
      <c r="A9" s="246"/>
      <c r="B9" s="243"/>
      <c r="C9" s="243"/>
      <c r="D9" s="243"/>
      <c r="E9" s="243"/>
      <c r="F9" s="243"/>
      <c r="G9" s="243"/>
      <c r="H9" s="241" t="s">
        <v>245</v>
      </c>
      <c r="I9" s="241" t="s">
        <v>4</v>
      </c>
    </row>
    <row r="10" customFormat="false" ht="39.75" hidden="false" customHeight="true" outlineLevel="0" collapsed="false">
      <c r="A10" s="572" t="s">
        <v>887</v>
      </c>
      <c r="B10" s="573" t="s">
        <v>1014</v>
      </c>
      <c r="C10" s="573"/>
      <c r="D10" s="573"/>
      <c r="E10" s="573"/>
      <c r="F10" s="573"/>
      <c r="G10" s="573"/>
      <c r="H10" s="574" t="s">
        <v>1015</v>
      </c>
      <c r="I10" s="575" t="s">
        <v>1016</v>
      </c>
    </row>
    <row r="11" customFormat="false" ht="29.25" hidden="false" customHeight="true" outlineLevel="0" collapsed="false">
      <c r="A11" s="576" t="n">
        <v>1</v>
      </c>
      <c r="B11" s="577" t="s">
        <v>1017</v>
      </c>
      <c r="C11" s="577"/>
      <c r="D11" s="577" t="s">
        <v>1018</v>
      </c>
      <c r="E11" s="577"/>
      <c r="F11" s="577" t="s">
        <v>1019</v>
      </c>
      <c r="G11" s="577"/>
      <c r="H11" s="578"/>
      <c r="I11" s="579"/>
    </row>
    <row r="12" customFormat="false" ht="29.25" hidden="false" customHeight="true" outlineLevel="0" collapsed="false">
      <c r="A12" s="397"/>
      <c r="B12" s="580"/>
      <c r="C12" s="580"/>
      <c r="D12" s="580"/>
      <c r="E12" s="580"/>
      <c r="F12" s="581" t="n">
        <f aca="false">B12+D12</f>
        <v>0</v>
      </c>
      <c r="G12" s="581"/>
      <c r="H12" s="578"/>
      <c r="I12" s="579"/>
    </row>
    <row r="13" customFormat="false" ht="29.25" hidden="false" customHeight="true" outlineLevel="0" collapsed="false">
      <c r="A13" s="576" t="n">
        <v>2</v>
      </c>
      <c r="B13" s="577" t="s">
        <v>1020</v>
      </c>
      <c r="C13" s="577"/>
      <c r="D13" s="577"/>
      <c r="E13" s="577"/>
      <c r="F13" s="577"/>
      <c r="G13" s="577"/>
      <c r="H13" s="578"/>
      <c r="I13" s="579"/>
    </row>
    <row r="14" customFormat="false" ht="25.5" hidden="false" customHeight="true" outlineLevel="0" collapsed="false">
      <c r="A14" s="397"/>
      <c r="B14" s="582" t="s">
        <v>249</v>
      </c>
      <c r="C14" s="582" t="s">
        <v>7</v>
      </c>
      <c r="D14" s="578" t="s">
        <v>891</v>
      </c>
      <c r="E14" s="578"/>
      <c r="F14" s="583" t="s">
        <v>1021</v>
      </c>
      <c r="G14" s="583" t="s">
        <v>1022</v>
      </c>
      <c r="H14" s="578"/>
      <c r="I14" s="579"/>
    </row>
    <row r="15" customFormat="false" ht="18.75" hidden="false" customHeight="true" outlineLevel="0" collapsed="false">
      <c r="A15" s="397"/>
      <c r="B15" s="584"/>
      <c r="C15" s="584"/>
      <c r="D15" s="585"/>
      <c r="E15" s="585"/>
      <c r="F15" s="586"/>
      <c r="G15" s="586"/>
      <c r="H15" s="578"/>
      <c r="I15" s="579"/>
    </row>
    <row r="16" customFormat="false" ht="18.75" hidden="false" customHeight="true" outlineLevel="0" collapsed="false">
      <c r="A16" s="397"/>
      <c r="B16" s="584"/>
      <c r="C16" s="584"/>
      <c r="D16" s="585"/>
      <c r="E16" s="585"/>
      <c r="F16" s="586"/>
      <c r="G16" s="586"/>
      <c r="H16" s="578"/>
      <c r="I16" s="579"/>
    </row>
    <row r="17" customFormat="false" ht="18.75" hidden="false" customHeight="true" outlineLevel="0" collapsed="false">
      <c r="A17" s="397"/>
      <c r="B17" s="584"/>
      <c r="C17" s="584"/>
      <c r="D17" s="585"/>
      <c r="E17" s="585"/>
      <c r="F17" s="586"/>
      <c r="G17" s="586"/>
      <c r="H17" s="578"/>
      <c r="I17" s="579"/>
    </row>
    <row r="18" customFormat="false" ht="18.75" hidden="true" customHeight="true" outlineLevel="1" collapsed="false">
      <c r="A18" s="397"/>
      <c r="B18" s="584"/>
      <c r="C18" s="584"/>
      <c r="D18" s="585"/>
      <c r="E18" s="585"/>
      <c r="F18" s="586"/>
      <c r="G18" s="586"/>
      <c r="H18" s="578"/>
      <c r="I18" s="579"/>
    </row>
    <row r="19" customFormat="false" ht="18.75" hidden="true" customHeight="true" outlineLevel="1" collapsed="false">
      <c r="A19" s="397"/>
      <c r="B19" s="584"/>
      <c r="C19" s="584"/>
      <c r="D19" s="585"/>
      <c r="E19" s="585"/>
      <c r="F19" s="586"/>
      <c r="G19" s="586"/>
      <c r="H19" s="578"/>
      <c r="I19" s="579"/>
    </row>
    <row r="20" customFormat="false" ht="18.75" hidden="true" customHeight="true" outlineLevel="1" collapsed="false">
      <c r="A20" s="397"/>
      <c r="B20" s="584"/>
      <c r="C20" s="584"/>
      <c r="D20" s="585"/>
      <c r="E20" s="585"/>
      <c r="F20" s="586"/>
      <c r="G20" s="586"/>
      <c r="H20" s="578"/>
      <c r="I20" s="579"/>
    </row>
    <row r="21" customFormat="false" ht="18.75" hidden="true" customHeight="true" outlineLevel="1" collapsed="false">
      <c r="A21" s="397"/>
      <c r="B21" s="584"/>
      <c r="C21" s="584"/>
      <c r="D21" s="585"/>
      <c r="E21" s="585"/>
      <c r="F21" s="586"/>
      <c r="G21" s="586"/>
      <c r="H21" s="578"/>
      <c r="I21" s="579"/>
    </row>
    <row r="22" customFormat="false" ht="18.75" hidden="true" customHeight="true" outlineLevel="1" collapsed="false">
      <c r="A22" s="397"/>
      <c r="B22" s="584"/>
      <c r="C22" s="584"/>
      <c r="D22" s="585"/>
      <c r="E22" s="585"/>
      <c r="F22" s="586"/>
      <c r="G22" s="586"/>
      <c r="H22" s="578"/>
      <c r="I22" s="579"/>
    </row>
    <row r="23" customFormat="false" ht="18.75" hidden="true" customHeight="true" outlineLevel="1" collapsed="false">
      <c r="A23" s="397"/>
      <c r="B23" s="584"/>
      <c r="C23" s="584"/>
      <c r="D23" s="585"/>
      <c r="E23" s="585"/>
      <c r="F23" s="586"/>
      <c r="G23" s="586"/>
      <c r="H23" s="578"/>
      <c r="I23" s="579"/>
    </row>
    <row r="24" customFormat="false" ht="18.75" hidden="true" customHeight="true" outlineLevel="1" collapsed="false">
      <c r="A24" s="397"/>
      <c r="B24" s="584"/>
      <c r="C24" s="584"/>
      <c r="D24" s="585"/>
      <c r="E24" s="585"/>
      <c r="F24" s="586"/>
      <c r="G24" s="586"/>
      <c r="H24" s="578"/>
      <c r="I24" s="579"/>
    </row>
    <row r="25" customFormat="false" ht="18.75" hidden="true" customHeight="true" outlineLevel="1" collapsed="false">
      <c r="A25" s="397"/>
      <c r="B25" s="584"/>
      <c r="C25" s="584"/>
      <c r="D25" s="585"/>
      <c r="E25" s="585"/>
      <c r="F25" s="586"/>
      <c r="G25" s="586"/>
      <c r="H25" s="578"/>
      <c r="I25" s="579"/>
    </row>
    <row r="26" customFormat="false" ht="18.75" hidden="true" customHeight="true" outlineLevel="1" collapsed="false">
      <c r="A26" s="397"/>
      <c r="B26" s="584"/>
      <c r="C26" s="584"/>
      <c r="D26" s="585"/>
      <c r="E26" s="585"/>
      <c r="F26" s="586"/>
      <c r="G26" s="586"/>
      <c r="H26" s="578"/>
      <c r="I26" s="579"/>
    </row>
    <row r="27" customFormat="false" ht="25.5" hidden="false" customHeight="true" outlineLevel="0" collapsed="false">
      <c r="A27" s="435" t="n">
        <v>9</v>
      </c>
      <c r="B27" s="443" t="s">
        <v>1023</v>
      </c>
      <c r="C27" s="443"/>
      <c r="D27" s="443"/>
      <c r="E27" s="443"/>
      <c r="F27" s="443"/>
      <c r="G27" s="587" t="n">
        <f aca="false">SUM(G15:G26)</f>
        <v>0</v>
      </c>
      <c r="H27" s="588" t="n">
        <f aca="false">IF(G27&lt;F12,0,G27-F12)</f>
        <v>0</v>
      </c>
      <c r="I27" s="589" t="n">
        <f aca="false">H27</f>
        <v>0</v>
      </c>
    </row>
    <row r="30" customFormat="false" ht="15" hidden="false" customHeight="true" outlineLevel="0" collapsed="false">
      <c r="A30" s="242" t="s">
        <v>558</v>
      </c>
      <c r="B30" s="242"/>
      <c r="C30" s="278" t="s">
        <v>1024</v>
      </c>
      <c r="D30" s="278"/>
      <c r="E30" s="278"/>
      <c r="F30" s="278"/>
      <c r="G30" s="278"/>
      <c r="H30" s="278"/>
    </row>
    <row r="31" customFormat="false" ht="15" hidden="false" customHeight="true" outlineLevel="0" collapsed="false">
      <c r="C31" s="278" t="s">
        <v>1025</v>
      </c>
      <c r="D31" s="278"/>
      <c r="E31" s="278"/>
      <c r="F31" s="278"/>
      <c r="G31" s="278"/>
      <c r="H31" s="278"/>
    </row>
  </sheetData>
  <mergeCells count="28">
    <mergeCell ref="B3:H3"/>
    <mergeCell ref="B5:G5"/>
    <mergeCell ref="C7:E7"/>
    <mergeCell ref="B10:G10"/>
    <mergeCell ref="B11:C11"/>
    <mergeCell ref="D11:E11"/>
    <mergeCell ref="F11:G11"/>
    <mergeCell ref="B12:C12"/>
    <mergeCell ref="D12:E12"/>
    <mergeCell ref="F12:G12"/>
    <mergeCell ref="B13:G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B27:F27"/>
    <mergeCell ref="A30:B30"/>
    <mergeCell ref="C30:H30"/>
    <mergeCell ref="C31:H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6796875" defaultRowHeight="13.5" zeroHeight="false" outlineLevelRow="1" outlineLevelCol="0"/>
  <cols>
    <col collapsed="false" customWidth="false" hidden="false" outlineLevel="0" max="1" min="1" style="240" width="8.67"/>
    <col collapsed="false" customWidth="true" hidden="false" outlineLevel="0" max="2" min="2" style="240" width="13.88"/>
    <col collapsed="false" customWidth="true" hidden="false" outlineLevel="0" max="3" min="3" style="240" width="18.11"/>
    <col collapsed="false" customWidth="true" hidden="false" outlineLevel="0" max="4" min="4" style="240" width="13"/>
    <col collapsed="false" customWidth="true" hidden="false" outlineLevel="0" max="5" min="5" style="240" width="30.88"/>
    <col collapsed="false" customWidth="true" hidden="false" outlineLevel="0" max="6" min="6" style="240" width="24"/>
    <col collapsed="false" customWidth="true" hidden="false" outlineLevel="0" max="7" min="7" style="240" width="19.33"/>
    <col collapsed="false" customWidth="true" hidden="false" outlineLevel="0" max="8" min="8" style="240" width="20.33"/>
    <col collapsed="false" customWidth="true" hidden="false" outlineLevel="0" max="9" min="9" style="570" width="20.33"/>
    <col collapsed="false" customWidth="false" hidden="false" outlineLevel="0" max="16384" min="10" style="240" width="8.67"/>
  </cols>
  <sheetData>
    <row r="2" customFormat="false" ht="13.5" hidden="false" customHeight="false" outlineLevel="0" collapsed="false">
      <c r="I2" s="241" t="s">
        <v>4</v>
      </c>
    </row>
    <row r="3" customFormat="false" ht="50.25" hidden="false" customHeight="true" outlineLevel="0" collapsed="false">
      <c r="B3" s="571" t="s">
        <v>1026</v>
      </c>
      <c r="C3" s="571"/>
      <c r="D3" s="571"/>
      <c r="E3" s="571"/>
      <c r="F3" s="571"/>
      <c r="G3" s="571"/>
      <c r="H3" s="571"/>
    </row>
    <row r="4" customFormat="false" ht="13.5" hidden="false" customHeight="false" outlineLevel="1" collapsed="false">
      <c r="A4" s="243"/>
      <c r="B4" s="243"/>
      <c r="C4" s="243"/>
      <c r="D4" s="243"/>
      <c r="E4" s="243"/>
      <c r="F4" s="243"/>
      <c r="G4" s="243"/>
      <c r="H4" s="243"/>
      <c r="I4" s="244"/>
    </row>
    <row r="5" customFormat="false" ht="13.5" hidden="false" customHeight="false" outlineLevel="1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2"/>
    </row>
    <row r="6" customFormat="false" ht="14.25" hidden="false" customHeight="false" outlineLevel="1" collapsed="false">
      <c r="A6" s="246"/>
      <c r="B6" s="243"/>
      <c r="C6" s="243"/>
      <c r="D6" s="243"/>
      <c r="E6" s="243"/>
      <c r="F6" s="243"/>
      <c r="G6" s="243"/>
      <c r="H6" s="243"/>
      <c r="I6" s="244"/>
    </row>
    <row r="7" customFormat="false" ht="14.25" hidden="false" customHeight="false" outlineLevel="1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4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552" t="n">
        <f aca="false">'150.00'!K10</f>
        <v>2025</v>
      </c>
    </row>
    <row r="9" customFormat="false" ht="14.25" hidden="false" customHeight="false" outlineLevel="0" collapsed="false">
      <c r="A9" s="246"/>
      <c r="B9" s="243"/>
      <c r="C9" s="243"/>
      <c r="D9" s="243"/>
      <c r="E9" s="243"/>
      <c r="F9" s="243"/>
      <c r="G9" s="243"/>
      <c r="H9" s="241" t="s">
        <v>245</v>
      </c>
      <c r="I9" s="241" t="s">
        <v>4</v>
      </c>
    </row>
    <row r="10" customFormat="false" ht="34.5" hidden="false" customHeight="true" outlineLevel="0" collapsed="false">
      <c r="A10" s="572" t="s">
        <v>887</v>
      </c>
      <c r="B10" s="573" t="s">
        <v>1027</v>
      </c>
      <c r="C10" s="573"/>
      <c r="D10" s="573"/>
      <c r="E10" s="573"/>
      <c r="F10" s="573"/>
      <c r="G10" s="573"/>
      <c r="H10" s="574" t="s">
        <v>1028</v>
      </c>
      <c r="I10" s="575" t="s">
        <v>1029</v>
      </c>
    </row>
    <row r="11" customFormat="false" ht="29.25" hidden="false" customHeight="true" outlineLevel="0" collapsed="false">
      <c r="A11" s="576" t="n">
        <v>1</v>
      </c>
      <c r="B11" s="577" t="s">
        <v>1030</v>
      </c>
      <c r="C11" s="577"/>
      <c r="D11" s="577" t="s">
        <v>1031</v>
      </c>
      <c r="E11" s="577"/>
      <c r="F11" s="577" t="s">
        <v>1032</v>
      </c>
      <c r="G11" s="577"/>
      <c r="H11" s="578"/>
      <c r="I11" s="579"/>
    </row>
    <row r="12" customFormat="false" ht="29.25" hidden="false" customHeight="true" outlineLevel="0" collapsed="false">
      <c r="A12" s="397"/>
      <c r="B12" s="580"/>
      <c r="C12" s="580"/>
      <c r="D12" s="580"/>
      <c r="E12" s="580"/>
      <c r="F12" s="581" t="n">
        <f aca="false">B12+D12</f>
        <v>0</v>
      </c>
      <c r="G12" s="581"/>
      <c r="H12" s="578"/>
      <c r="I12" s="579"/>
    </row>
    <row r="13" customFormat="false" ht="29.25" hidden="false" customHeight="true" outlineLevel="0" collapsed="false">
      <c r="A13" s="576" t="n">
        <v>2</v>
      </c>
      <c r="B13" s="577" t="s">
        <v>1033</v>
      </c>
      <c r="C13" s="577"/>
      <c r="D13" s="577"/>
      <c r="E13" s="577"/>
      <c r="F13" s="577"/>
      <c r="G13" s="577"/>
      <c r="H13" s="578"/>
      <c r="I13" s="579"/>
    </row>
    <row r="14" customFormat="false" ht="25.5" hidden="false" customHeight="true" outlineLevel="0" collapsed="false">
      <c r="A14" s="397"/>
      <c r="B14" s="582" t="s">
        <v>249</v>
      </c>
      <c r="C14" s="582" t="s">
        <v>7</v>
      </c>
      <c r="D14" s="578" t="s">
        <v>891</v>
      </c>
      <c r="E14" s="578"/>
      <c r="F14" s="583" t="s">
        <v>1034</v>
      </c>
      <c r="G14" s="583" t="s">
        <v>1035</v>
      </c>
      <c r="H14" s="578"/>
      <c r="I14" s="579"/>
    </row>
    <row r="15" customFormat="false" ht="18.75" hidden="false" customHeight="true" outlineLevel="0" collapsed="false">
      <c r="A15" s="397"/>
      <c r="B15" s="584"/>
      <c r="C15" s="584"/>
      <c r="D15" s="585"/>
      <c r="E15" s="585"/>
      <c r="F15" s="586"/>
      <c r="G15" s="586"/>
      <c r="H15" s="578"/>
      <c r="I15" s="579"/>
    </row>
    <row r="16" customFormat="false" ht="18.75" hidden="false" customHeight="true" outlineLevel="0" collapsed="false">
      <c r="A16" s="397"/>
      <c r="B16" s="584"/>
      <c r="C16" s="584"/>
      <c r="D16" s="585"/>
      <c r="E16" s="585"/>
      <c r="F16" s="586"/>
      <c r="G16" s="586"/>
      <c r="H16" s="578"/>
      <c r="I16" s="579"/>
    </row>
    <row r="17" customFormat="false" ht="18.75" hidden="false" customHeight="true" outlineLevel="0" collapsed="false">
      <c r="A17" s="397"/>
      <c r="B17" s="584"/>
      <c r="C17" s="584"/>
      <c r="D17" s="585"/>
      <c r="E17" s="585"/>
      <c r="F17" s="586"/>
      <c r="G17" s="586"/>
      <c r="H17" s="578"/>
      <c r="I17" s="579"/>
    </row>
    <row r="18" customFormat="false" ht="18.75" hidden="false" customHeight="true" outlineLevel="0" collapsed="false">
      <c r="A18" s="397"/>
      <c r="B18" s="584"/>
      <c r="C18" s="584"/>
      <c r="D18" s="585"/>
      <c r="E18" s="585"/>
      <c r="F18" s="586"/>
      <c r="G18" s="586"/>
      <c r="H18" s="578"/>
      <c r="I18" s="579"/>
    </row>
    <row r="19" customFormat="false" ht="18.75" hidden="false" customHeight="true" outlineLevel="0" collapsed="false">
      <c r="A19" s="397"/>
      <c r="B19" s="584"/>
      <c r="C19" s="584"/>
      <c r="D19" s="585"/>
      <c r="E19" s="585"/>
      <c r="F19" s="586"/>
      <c r="G19" s="586"/>
      <c r="H19" s="578"/>
      <c r="I19" s="579"/>
    </row>
    <row r="20" customFormat="false" ht="18.75" hidden="false" customHeight="true" outlineLevel="0" collapsed="false">
      <c r="A20" s="397"/>
      <c r="B20" s="584"/>
      <c r="C20" s="584"/>
      <c r="D20" s="585"/>
      <c r="E20" s="585"/>
      <c r="F20" s="586"/>
      <c r="G20" s="586"/>
      <c r="H20" s="578"/>
      <c r="I20" s="579"/>
    </row>
    <row r="21" customFormat="false" ht="18.75" hidden="false" customHeight="true" outlineLevel="0" collapsed="false">
      <c r="A21" s="397"/>
      <c r="B21" s="584"/>
      <c r="C21" s="584"/>
      <c r="D21" s="585"/>
      <c r="E21" s="585"/>
      <c r="F21" s="586"/>
      <c r="G21" s="586"/>
      <c r="H21" s="578"/>
      <c r="I21" s="579"/>
    </row>
    <row r="22" customFormat="false" ht="18.75" hidden="false" customHeight="true" outlineLevel="0" collapsed="false">
      <c r="A22" s="397"/>
      <c r="B22" s="584"/>
      <c r="C22" s="584"/>
      <c r="D22" s="585"/>
      <c r="E22" s="585"/>
      <c r="F22" s="586"/>
      <c r="G22" s="586"/>
      <c r="H22" s="578"/>
      <c r="I22" s="579"/>
    </row>
    <row r="23" customFormat="false" ht="18.75" hidden="false" customHeight="true" outlineLevel="0" collapsed="false">
      <c r="A23" s="397"/>
      <c r="B23" s="584"/>
      <c r="C23" s="584"/>
      <c r="D23" s="585"/>
      <c r="E23" s="585"/>
      <c r="F23" s="586"/>
      <c r="G23" s="586"/>
      <c r="H23" s="578"/>
      <c r="I23" s="579"/>
    </row>
    <row r="24" customFormat="false" ht="18.75" hidden="false" customHeight="true" outlineLevel="0" collapsed="false">
      <c r="A24" s="397"/>
      <c r="B24" s="584"/>
      <c r="C24" s="584"/>
      <c r="D24" s="585"/>
      <c r="E24" s="585"/>
      <c r="F24" s="586"/>
      <c r="G24" s="586"/>
      <c r="H24" s="578"/>
      <c r="I24" s="579"/>
    </row>
    <row r="25" customFormat="false" ht="18.75" hidden="false" customHeight="true" outlineLevel="0" collapsed="false">
      <c r="A25" s="397"/>
      <c r="B25" s="584"/>
      <c r="C25" s="584"/>
      <c r="D25" s="585"/>
      <c r="E25" s="585"/>
      <c r="F25" s="586"/>
      <c r="G25" s="586"/>
      <c r="H25" s="578"/>
      <c r="I25" s="579"/>
    </row>
    <row r="26" customFormat="false" ht="18.75" hidden="false" customHeight="true" outlineLevel="0" collapsed="false">
      <c r="A26" s="397"/>
      <c r="B26" s="584"/>
      <c r="C26" s="584"/>
      <c r="D26" s="585"/>
      <c r="E26" s="585"/>
      <c r="F26" s="586"/>
      <c r="G26" s="586"/>
      <c r="H26" s="578"/>
      <c r="I26" s="579"/>
    </row>
    <row r="27" customFormat="false" ht="25.5" hidden="false" customHeight="true" outlineLevel="0" collapsed="false">
      <c r="A27" s="435" t="n">
        <v>9</v>
      </c>
      <c r="B27" s="443" t="s">
        <v>1023</v>
      </c>
      <c r="C27" s="443"/>
      <c r="D27" s="443"/>
      <c r="E27" s="443"/>
      <c r="F27" s="443"/>
      <c r="G27" s="587" t="n">
        <f aca="false">SUM(G15:G26)</f>
        <v>0</v>
      </c>
      <c r="H27" s="588" t="n">
        <f aca="false">IF(G27&lt;F12,F12-G27,0)</f>
        <v>0</v>
      </c>
      <c r="I27" s="589" t="n">
        <f aca="false">H27</f>
        <v>0</v>
      </c>
    </row>
    <row r="30" customFormat="false" ht="15" hidden="false" customHeight="true" outlineLevel="0" collapsed="false">
      <c r="A30" s="242" t="s">
        <v>558</v>
      </c>
      <c r="B30" s="242"/>
      <c r="C30" s="278" t="s">
        <v>1036</v>
      </c>
      <c r="D30" s="278"/>
      <c r="E30" s="278"/>
      <c r="F30" s="278"/>
      <c r="G30" s="278"/>
      <c r="H30" s="278"/>
    </row>
    <row r="31" customFormat="false" ht="15" hidden="false" customHeight="true" outlineLevel="0" collapsed="false">
      <c r="C31" s="278" t="s">
        <v>1037</v>
      </c>
      <c r="D31" s="278"/>
      <c r="E31" s="278"/>
      <c r="F31" s="278"/>
      <c r="G31" s="278"/>
      <c r="H31" s="278"/>
    </row>
  </sheetData>
  <mergeCells count="28">
    <mergeCell ref="B3:H3"/>
    <mergeCell ref="B5:G5"/>
    <mergeCell ref="C7:E7"/>
    <mergeCell ref="B10:G10"/>
    <mergeCell ref="B11:C11"/>
    <mergeCell ref="D11:E11"/>
    <mergeCell ref="F11:G11"/>
    <mergeCell ref="B12:C12"/>
    <mergeCell ref="D12:E12"/>
    <mergeCell ref="F12:G12"/>
    <mergeCell ref="B13:G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B27:F27"/>
    <mergeCell ref="A30:B30"/>
    <mergeCell ref="C30:H30"/>
    <mergeCell ref="C31:H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7" activeCellId="0" sqref="L17"/>
    </sheetView>
  </sheetViews>
  <sheetFormatPr defaultColWidth="8.66796875" defaultRowHeight="13.5" zeroHeight="false" outlineLevelRow="1" outlineLevelCol="0"/>
  <cols>
    <col collapsed="false" customWidth="false" hidden="false" outlineLevel="0" max="1" min="1" style="240" width="8.67"/>
    <col collapsed="false" customWidth="true" hidden="false" outlineLevel="0" max="7" min="2" style="240" width="10.66"/>
    <col collapsed="false" customWidth="true" hidden="false" outlineLevel="0" max="8" min="8" style="240" width="21.11"/>
    <col collapsed="false" customWidth="true" hidden="false" outlineLevel="0" max="9" min="9" style="570" width="20.33"/>
    <col collapsed="false" customWidth="false" hidden="false" outlineLevel="0" max="16384" min="10" style="240" width="8.67"/>
  </cols>
  <sheetData>
    <row r="2" customFormat="false" ht="13.5" hidden="false" customHeight="false" outlineLevel="0" collapsed="false">
      <c r="I2" s="241" t="s">
        <v>4</v>
      </c>
    </row>
    <row r="3" customFormat="false" ht="50.25" hidden="false" customHeight="true" outlineLevel="0" collapsed="false">
      <c r="B3" s="571" t="s">
        <v>262</v>
      </c>
      <c r="C3" s="571"/>
      <c r="D3" s="571"/>
      <c r="E3" s="571"/>
      <c r="F3" s="571"/>
      <c r="G3" s="571"/>
      <c r="H3" s="571"/>
    </row>
    <row r="4" customFormat="false" ht="13.5" hidden="false" customHeight="false" outlineLevel="1" collapsed="false">
      <c r="A4" s="243"/>
      <c r="B4" s="243"/>
      <c r="C4" s="243"/>
      <c r="D4" s="243"/>
      <c r="E4" s="243"/>
      <c r="F4" s="243"/>
      <c r="G4" s="243"/>
      <c r="H4" s="243"/>
      <c r="I4" s="244"/>
    </row>
    <row r="5" customFormat="false" ht="13.5" hidden="false" customHeight="false" outlineLevel="1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2"/>
    </row>
    <row r="6" customFormat="false" ht="14.25" hidden="false" customHeight="false" outlineLevel="1" collapsed="false">
      <c r="A6" s="246"/>
      <c r="B6" s="243"/>
      <c r="C6" s="243"/>
      <c r="D6" s="243"/>
      <c r="E6" s="243"/>
      <c r="F6" s="243"/>
      <c r="G6" s="243"/>
      <c r="H6" s="243"/>
      <c r="I6" s="244"/>
    </row>
    <row r="7" customFormat="false" ht="14.25" hidden="false" customHeight="false" outlineLevel="1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4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552" t="n">
        <f aca="false">'150.00'!K10</f>
        <v>2025</v>
      </c>
    </row>
    <row r="9" customFormat="false" ht="14.25" hidden="false" customHeight="false" outlineLevel="0" collapsed="false">
      <c r="A9" s="246"/>
      <c r="B9" s="243"/>
      <c r="C9" s="243"/>
      <c r="D9" s="243"/>
      <c r="E9" s="243"/>
      <c r="F9" s="243"/>
      <c r="G9" s="243"/>
      <c r="H9" s="241" t="s">
        <v>245</v>
      </c>
      <c r="I9" s="241" t="s">
        <v>4</v>
      </c>
    </row>
    <row r="10" customFormat="false" ht="34.5" hidden="false" customHeight="true" outlineLevel="0" collapsed="false">
      <c r="A10" s="572" t="s">
        <v>887</v>
      </c>
      <c r="B10" s="590" t="s">
        <v>1027</v>
      </c>
      <c r="C10" s="590"/>
      <c r="D10" s="590"/>
      <c r="E10" s="590"/>
      <c r="F10" s="590"/>
      <c r="G10" s="590"/>
      <c r="H10" s="573" t="s">
        <v>1038</v>
      </c>
      <c r="I10" s="590" t="s">
        <v>1038</v>
      </c>
    </row>
    <row r="11" customFormat="false" ht="59.25" hidden="false" customHeight="true" outlineLevel="0" collapsed="false">
      <c r="A11" s="576"/>
      <c r="B11" s="577" t="s">
        <v>1030</v>
      </c>
      <c r="C11" s="577"/>
      <c r="D11" s="577" t="s">
        <v>1031</v>
      </c>
      <c r="E11" s="577"/>
      <c r="F11" s="577" t="s">
        <v>1032</v>
      </c>
      <c r="G11" s="577"/>
      <c r="H11" s="573"/>
      <c r="I11" s="590"/>
    </row>
    <row r="12" customFormat="false" ht="29.25" hidden="false" customHeight="true" outlineLevel="0" collapsed="false">
      <c r="A12" s="397" t="n">
        <v>1</v>
      </c>
      <c r="B12" s="591" t="n">
        <f aca="false">'№ 9 превышение отчислений'!B12:C12</f>
        <v>0</v>
      </c>
      <c r="C12" s="591"/>
      <c r="D12" s="591" t="n">
        <f aca="false">'№ 9 превышение отчислений'!D12:E12</f>
        <v>0</v>
      </c>
      <c r="E12" s="591"/>
      <c r="F12" s="581" t="n">
        <f aca="false">B12+D12</f>
        <v>0</v>
      </c>
      <c r="G12" s="581"/>
      <c r="H12" s="580"/>
      <c r="I12" s="579" t="n">
        <f aca="false">H12</f>
        <v>0</v>
      </c>
    </row>
    <row r="15" customFormat="false" ht="15" hidden="false" customHeight="true" outlineLevel="0" collapsed="false">
      <c r="A15" s="242" t="s">
        <v>558</v>
      </c>
      <c r="B15" s="242"/>
      <c r="C15" s="278" t="s">
        <v>1039</v>
      </c>
      <c r="D15" s="278"/>
      <c r="E15" s="278"/>
      <c r="F15" s="278"/>
      <c r="G15" s="278"/>
      <c r="H15" s="278"/>
    </row>
    <row r="16" customFormat="false" ht="15" hidden="false" customHeight="true" outlineLevel="0" collapsed="false">
      <c r="C16" s="278" t="s">
        <v>1040</v>
      </c>
      <c r="D16" s="278"/>
      <c r="E16" s="278"/>
      <c r="F16" s="278"/>
      <c r="G16" s="278"/>
      <c r="H16" s="278"/>
    </row>
  </sheetData>
  <mergeCells count="15">
    <mergeCell ref="B3:H3"/>
    <mergeCell ref="B5:G5"/>
    <mergeCell ref="C7:E7"/>
    <mergeCell ref="B10:G10"/>
    <mergeCell ref="H10:H11"/>
    <mergeCell ref="I10:I11"/>
    <mergeCell ref="B11:C11"/>
    <mergeCell ref="D11:E11"/>
    <mergeCell ref="F11:G11"/>
    <mergeCell ref="B12:C12"/>
    <mergeCell ref="D12:E12"/>
    <mergeCell ref="F12:G12"/>
    <mergeCell ref="A15:B15"/>
    <mergeCell ref="C15:H15"/>
    <mergeCell ref="C16:H1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9" activeCellId="0" sqref="K19"/>
    </sheetView>
  </sheetViews>
  <sheetFormatPr defaultColWidth="8.66796875" defaultRowHeight="13.5" zeroHeight="false" outlineLevelRow="0" outlineLevelCol="0"/>
  <cols>
    <col collapsed="false" customWidth="false" hidden="false" outlineLevel="0" max="2" min="1" style="240" width="8.67"/>
    <col collapsed="false" customWidth="true" hidden="false" outlineLevel="0" max="3" min="3" style="240" width="15.44"/>
    <col collapsed="false" customWidth="false" hidden="false" outlineLevel="0" max="6" min="4" style="240" width="8.67"/>
    <col collapsed="false" customWidth="true" hidden="false" outlineLevel="0" max="7" min="7" style="240" width="11.56"/>
    <col collapsed="false" customWidth="true" hidden="false" outlineLevel="0" max="8" min="8" style="240" width="14.44"/>
    <col collapsed="false" customWidth="false" hidden="false" outlineLevel="0" max="9" min="9" style="240" width="8.67"/>
    <col collapsed="false" customWidth="true" hidden="false" outlineLevel="0" max="12" min="10" style="240" width="22.11"/>
    <col collapsed="false" customWidth="false" hidden="false" outlineLevel="0" max="16384" min="13" style="240" width="8.67"/>
  </cols>
  <sheetData>
    <row r="2" customFormat="false" ht="13.5" hidden="false" customHeight="false" outlineLevel="0" collapsed="false">
      <c r="L2" s="241" t="s">
        <v>4</v>
      </c>
    </row>
    <row r="3" customFormat="false" ht="41.25" hidden="false" customHeight="true" outlineLevel="0" collapsed="false">
      <c r="B3" s="276" t="s">
        <v>1041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  <c r="L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  <c r="L8" s="243"/>
    </row>
    <row r="9" customFormat="false" ht="14.25" hidden="false" customHeight="false" outlineLevel="0" collapsed="false">
      <c r="J9" s="241" t="s">
        <v>245</v>
      </c>
      <c r="K9" s="241" t="s">
        <v>884</v>
      </c>
      <c r="L9" s="241" t="s">
        <v>4</v>
      </c>
    </row>
    <row r="10" customFormat="false" ht="25.5" hidden="false" customHeight="true" outlineLevel="0" collapsed="false">
      <c r="A10" s="592" t="s">
        <v>441</v>
      </c>
      <c r="B10" s="447" t="s">
        <v>520</v>
      </c>
      <c r="C10" s="447"/>
      <c r="D10" s="447"/>
      <c r="E10" s="447"/>
      <c r="F10" s="447"/>
      <c r="G10" s="447"/>
      <c r="H10" s="447"/>
      <c r="I10" s="447"/>
      <c r="J10" s="447" t="s">
        <v>888</v>
      </c>
      <c r="K10" s="447" t="s">
        <v>889</v>
      </c>
      <c r="L10" s="448" t="s">
        <v>890</v>
      </c>
    </row>
    <row r="11" customFormat="false" ht="25.5" hidden="false" customHeight="true" outlineLevel="0" collapsed="false">
      <c r="A11" s="593"/>
      <c r="B11" s="454" t="s">
        <v>249</v>
      </c>
      <c r="C11" s="483" t="s">
        <v>7</v>
      </c>
      <c r="D11" s="448" t="s">
        <v>891</v>
      </c>
      <c r="E11" s="448"/>
      <c r="F11" s="448"/>
      <c r="G11" s="448"/>
      <c r="H11" s="448"/>
      <c r="I11" s="448"/>
      <c r="J11" s="447"/>
      <c r="K11" s="447"/>
      <c r="L11" s="448"/>
    </row>
    <row r="12" customFormat="false" ht="26.25" hidden="false" customHeight="true" outlineLevel="0" collapsed="false">
      <c r="A12" s="594" t="n">
        <v>1</v>
      </c>
      <c r="B12" s="595" t="s">
        <v>1042</v>
      </c>
      <c r="C12" s="595"/>
      <c r="D12" s="595"/>
      <c r="E12" s="595"/>
      <c r="F12" s="595"/>
      <c r="G12" s="595"/>
      <c r="H12" s="595"/>
      <c r="I12" s="595"/>
      <c r="J12" s="596" t="n">
        <f aca="false">SUM(J13:J18)</f>
        <v>0</v>
      </c>
      <c r="K12" s="596" t="n">
        <f aca="false">SUM(K13:K18)</f>
        <v>0</v>
      </c>
      <c r="L12" s="597" t="n">
        <f aca="false">SUM(L13:L18)</f>
        <v>0</v>
      </c>
    </row>
    <row r="13" customFormat="false" ht="26.25" hidden="false" customHeight="true" outlineLevel="0" collapsed="false">
      <c r="A13" s="255"/>
      <c r="B13" s="398"/>
      <c r="C13" s="398"/>
      <c r="D13" s="598"/>
      <c r="E13" s="598"/>
      <c r="F13" s="598"/>
      <c r="G13" s="598"/>
      <c r="H13" s="598"/>
      <c r="I13" s="598"/>
      <c r="J13" s="501"/>
      <c r="K13" s="599"/>
      <c r="L13" s="409" t="n">
        <f aca="false">J13+K13</f>
        <v>0</v>
      </c>
    </row>
    <row r="14" customFormat="false" ht="26.25" hidden="false" customHeight="true" outlineLevel="0" collapsed="false">
      <c r="A14" s="255"/>
      <c r="B14" s="398"/>
      <c r="C14" s="398"/>
      <c r="D14" s="598"/>
      <c r="E14" s="598"/>
      <c r="F14" s="598"/>
      <c r="G14" s="598"/>
      <c r="H14" s="598"/>
      <c r="I14" s="598"/>
      <c r="J14" s="501"/>
      <c r="K14" s="599"/>
      <c r="L14" s="409" t="n">
        <f aca="false">J14+K14</f>
        <v>0</v>
      </c>
    </row>
    <row r="15" customFormat="false" ht="26.25" hidden="false" customHeight="true" outlineLevel="0" collapsed="false">
      <c r="A15" s="255"/>
      <c r="B15" s="398"/>
      <c r="C15" s="398"/>
      <c r="D15" s="598"/>
      <c r="E15" s="598"/>
      <c r="F15" s="598"/>
      <c r="G15" s="598"/>
      <c r="H15" s="598"/>
      <c r="I15" s="598"/>
      <c r="J15" s="501"/>
      <c r="K15" s="599"/>
      <c r="L15" s="409" t="n">
        <f aca="false">J15+K15</f>
        <v>0</v>
      </c>
    </row>
    <row r="16" customFormat="false" ht="26.25" hidden="false" customHeight="true" outlineLevel="0" collapsed="false">
      <c r="A16" s="255"/>
      <c r="B16" s="398"/>
      <c r="C16" s="398"/>
      <c r="D16" s="598"/>
      <c r="E16" s="598"/>
      <c r="F16" s="598"/>
      <c r="G16" s="598"/>
      <c r="H16" s="598"/>
      <c r="I16" s="598"/>
      <c r="J16" s="501"/>
      <c r="K16" s="599"/>
      <c r="L16" s="409" t="n">
        <f aca="false">J16+K16</f>
        <v>0</v>
      </c>
    </row>
    <row r="17" customFormat="false" ht="26.25" hidden="false" customHeight="true" outlineLevel="0" collapsed="false">
      <c r="A17" s="255"/>
      <c r="B17" s="398"/>
      <c r="C17" s="398"/>
      <c r="D17" s="598"/>
      <c r="E17" s="598"/>
      <c r="F17" s="598"/>
      <c r="G17" s="598"/>
      <c r="H17" s="598"/>
      <c r="I17" s="598"/>
      <c r="J17" s="501"/>
      <c r="K17" s="599"/>
      <c r="L17" s="409" t="n">
        <f aca="false">J17+K17</f>
        <v>0</v>
      </c>
    </row>
    <row r="18" customFormat="false" ht="26.25" hidden="false" customHeight="true" outlineLevel="0" collapsed="false">
      <c r="A18" s="255"/>
      <c r="B18" s="398"/>
      <c r="C18" s="398"/>
      <c r="D18" s="598"/>
      <c r="E18" s="598"/>
      <c r="F18" s="598"/>
      <c r="G18" s="598"/>
      <c r="H18" s="598"/>
      <c r="I18" s="598"/>
      <c r="J18" s="501"/>
      <c r="K18" s="599"/>
      <c r="L18" s="409" t="n">
        <f aca="false">J18+K18</f>
        <v>0</v>
      </c>
    </row>
    <row r="19" customFormat="false" ht="26.25" hidden="false" customHeight="true" outlineLevel="0" collapsed="false">
      <c r="A19" s="255" t="n">
        <v>2</v>
      </c>
      <c r="B19" s="398" t="s">
        <v>1043</v>
      </c>
      <c r="C19" s="398"/>
      <c r="D19" s="398"/>
      <c r="E19" s="398"/>
      <c r="F19" s="398"/>
      <c r="G19" s="398"/>
      <c r="H19" s="398"/>
      <c r="I19" s="398"/>
      <c r="J19" s="501" t="n">
        <f aca="false">SUM(J20:J25)</f>
        <v>0</v>
      </c>
      <c r="K19" s="501" t="n">
        <f aca="false">SUM(K20:K25)</f>
        <v>0</v>
      </c>
      <c r="L19" s="502" t="n">
        <f aca="false">SUM(L20:L25)</f>
        <v>0</v>
      </c>
    </row>
    <row r="20" customFormat="false" ht="26.25" hidden="false" customHeight="true" outlineLevel="0" collapsed="false">
      <c r="A20" s="255"/>
      <c r="B20" s="398"/>
      <c r="C20" s="398"/>
      <c r="D20" s="598"/>
      <c r="E20" s="598"/>
      <c r="F20" s="598"/>
      <c r="G20" s="598"/>
      <c r="H20" s="598"/>
      <c r="I20" s="598"/>
      <c r="J20" s="501"/>
      <c r="K20" s="599"/>
      <c r="L20" s="409" t="n">
        <f aca="false">J20+K20</f>
        <v>0</v>
      </c>
    </row>
    <row r="21" customFormat="false" ht="26.25" hidden="false" customHeight="true" outlineLevel="0" collapsed="false">
      <c r="A21" s="255"/>
      <c r="B21" s="398"/>
      <c r="C21" s="398"/>
      <c r="D21" s="598"/>
      <c r="E21" s="598"/>
      <c r="F21" s="598"/>
      <c r="G21" s="598"/>
      <c r="H21" s="598"/>
      <c r="I21" s="598"/>
      <c r="J21" s="501"/>
      <c r="K21" s="599"/>
      <c r="L21" s="409" t="n">
        <f aca="false">J21+K21</f>
        <v>0</v>
      </c>
    </row>
    <row r="22" customFormat="false" ht="26.25" hidden="false" customHeight="true" outlineLevel="0" collapsed="false">
      <c r="A22" s="255"/>
      <c r="B22" s="398"/>
      <c r="C22" s="398"/>
      <c r="D22" s="598"/>
      <c r="E22" s="598"/>
      <c r="F22" s="598"/>
      <c r="G22" s="598"/>
      <c r="H22" s="598"/>
      <c r="I22" s="598"/>
      <c r="J22" s="501"/>
      <c r="K22" s="599"/>
      <c r="L22" s="409" t="n">
        <f aca="false">J22+K22</f>
        <v>0</v>
      </c>
    </row>
    <row r="23" customFormat="false" ht="26.25" hidden="false" customHeight="true" outlineLevel="0" collapsed="false">
      <c r="A23" s="255"/>
      <c r="B23" s="398"/>
      <c r="C23" s="398"/>
      <c r="D23" s="598"/>
      <c r="E23" s="598"/>
      <c r="F23" s="598"/>
      <c r="G23" s="598"/>
      <c r="H23" s="598"/>
      <c r="I23" s="598"/>
      <c r="J23" s="501"/>
      <c r="K23" s="599"/>
      <c r="L23" s="409" t="n">
        <f aca="false">J23+K23</f>
        <v>0</v>
      </c>
    </row>
    <row r="24" customFormat="false" ht="26.25" hidden="false" customHeight="true" outlineLevel="0" collapsed="false">
      <c r="A24" s="255"/>
      <c r="B24" s="398"/>
      <c r="C24" s="398"/>
      <c r="D24" s="598"/>
      <c r="E24" s="598"/>
      <c r="F24" s="598"/>
      <c r="G24" s="598"/>
      <c r="H24" s="598"/>
      <c r="I24" s="598"/>
      <c r="J24" s="501"/>
      <c r="K24" s="599"/>
      <c r="L24" s="409" t="n">
        <f aca="false">J24+K24</f>
        <v>0</v>
      </c>
    </row>
    <row r="25" customFormat="false" ht="26.25" hidden="false" customHeight="true" outlineLevel="0" collapsed="false">
      <c r="A25" s="255"/>
      <c r="B25" s="398"/>
      <c r="C25" s="398"/>
      <c r="D25" s="598"/>
      <c r="E25" s="598"/>
      <c r="F25" s="598"/>
      <c r="G25" s="598"/>
      <c r="H25" s="598"/>
      <c r="I25" s="598"/>
      <c r="J25" s="501"/>
      <c r="K25" s="599"/>
      <c r="L25" s="409" t="n">
        <f aca="false">J25+K25</f>
        <v>0</v>
      </c>
    </row>
    <row r="26" customFormat="false" ht="26.25" hidden="false" customHeight="true" outlineLevel="0" collapsed="false">
      <c r="A26" s="273" t="n">
        <v>3</v>
      </c>
      <c r="B26" s="600" t="s">
        <v>1044</v>
      </c>
      <c r="C26" s="600"/>
      <c r="D26" s="600"/>
      <c r="E26" s="600"/>
      <c r="F26" s="600"/>
      <c r="G26" s="600"/>
      <c r="H26" s="600"/>
      <c r="I26" s="600"/>
      <c r="J26" s="601" t="n">
        <f aca="false">J12+J19</f>
        <v>0</v>
      </c>
      <c r="K26" s="602" t="n">
        <f aca="false">K12+K19</f>
        <v>0</v>
      </c>
      <c r="L26" s="603" t="n">
        <f aca="false">L12+L19</f>
        <v>0</v>
      </c>
    </row>
    <row r="29" customFormat="false" ht="15" hidden="false" customHeight="true" outlineLevel="0" collapsed="false">
      <c r="A29" s="242" t="s">
        <v>558</v>
      </c>
      <c r="B29" s="242"/>
      <c r="C29" s="278" t="s">
        <v>1045</v>
      </c>
      <c r="D29" s="278"/>
      <c r="E29" s="278"/>
      <c r="F29" s="278"/>
      <c r="G29" s="278"/>
      <c r="H29" s="278"/>
    </row>
    <row r="30" customFormat="false" ht="13.5" hidden="false" customHeight="true" outlineLevel="0" collapsed="false">
      <c r="C30" s="278" t="s">
        <v>1046</v>
      </c>
      <c r="D30" s="278"/>
      <c r="E30" s="278"/>
      <c r="F30" s="278"/>
      <c r="G30" s="278"/>
      <c r="H30" s="278"/>
    </row>
    <row r="31" customFormat="false" ht="13.5" hidden="false" customHeight="true" outlineLevel="0" collapsed="false">
      <c r="C31" s="278" t="s">
        <v>1047</v>
      </c>
      <c r="D31" s="278"/>
      <c r="E31" s="278"/>
      <c r="F31" s="278"/>
      <c r="G31" s="278"/>
      <c r="H31" s="278"/>
    </row>
  </sheetData>
  <mergeCells count="27">
    <mergeCell ref="B3:L3"/>
    <mergeCell ref="B5:H5"/>
    <mergeCell ref="C7:E7"/>
    <mergeCell ref="B10:I10"/>
    <mergeCell ref="J10:J11"/>
    <mergeCell ref="K10:K11"/>
    <mergeCell ref="L10:L11"/>
    <mergeCell ref="D11:I11"/>
    <mergeCell ref="B12:I12"/>
    <mergeCell ref="D13:I13"/>
    <mergeCell ref="D14:I14"/>
    <mergeCell ref="D15:I15"/>
    <mergeCell ref="D16:I16"/>
    <mergeCell ref="D17:I17"/>
    <mergeCell ref="D18:I18"/>
    <mergeCell ref="B19:I19"/>
    <mergeCell ref="D20:I20"/>
    <mergeCell ref="D21:I21"/>
    <mergeCell ref="D22:I22"/>
    <mergeCell ref="D23:I23"/>
    <mergeCell ref="D24:I24"/>
    <mergeCell ref="D25:I25"/>
    <mergeCell ref="B26:I26"/>
    <mergeCell ref="A29:B29"/>
    <mergeCell ref="C29:H29"/>
    <mergeCell ref="C30:H30"/>
    <mergeCell ref="C31:H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9" activeCellId="0" sqref="J19"/>
    </sheetView>
  </sheetViews>
  <sheetFormatPr defaultColWidth="8.66796875" defaultRowHeight="13.5" zeroHeight="false" outlineLevelRow="1" outlineLevelCol="0"/>
  <cols>
    <col collapsed="false" customWidth="false" hidden="false" outlineLevel="0" max="1" min="1" style="240" width="8.67"/>
    <col collapsed="false" customWidth="true" hidden="false" outlineLevel="0" max="2" min="2" style="240" width="12.11"/>
    <col collapsed="false" customWidth="true" hidden="false" outlineLevel="0" max="3" min="3" style="240" width="19.88"/>
    <col collapsed="false" customWidth="false" hidden="false" outlineLevel="0" max="6" min="4" style="240" width="8.67"/>
    <col collapsed="false" customWidth="true" hidden="false" outlineLevel="0" max="7" min="7" style="240" width="13.34"/>
    <col collapsed="false" customWidth="true" hidden="false" outlineLevel="0" max="8" min="8" style="240" width="13.56"/>
    <col collapsed="false" customWidth="false" hidden="false" outlineLevel="0" max="9" min="9" style="240" width="8.67"/>
    <col collapsed="false" customWidth="true" hidden="false" outlineLevel="0" max="12" min="10" style="240" width="18.88"/>
    <col collapsed="false" customWidth="false" hidden="false" outlineLevel="0" max="16384" min="13" style="240" width="8.67"/>
  </cols>
  <sheetData>
    <row r="2" customFormat="false" ht="13.5" hidden="false" customHeight="false" outlineLevel="0" collapsed="false">
      <c r="L2" s="241" t="s">
        <v>4</v>
      </c>
    </row>
    <row r="3" customFormat="false" ht="27" hidden="false" customHeight="true" outlineLevel="0" collapsed="false">
      <c r="A3" s="276" t="s">
        <v>1048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  <c r="L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  <c r="L8" s="243"/>
    </row>
    <row r="9" customFormat="false" ht="14.25" hidden="false" customHeight="false" outlineLevel="0" collapsed="false">
      <c r="J9" s="241" t="s">
        <v>245</v>
      </c>
      <c r="K9" s="241" t="s">
        <v>884</v>
      </c>
      <c r="L9" s="241" t="s">
        <v>4</v>
      </c>
    </row>
    <row r="10" customFormat="false" ht="26.25" hidden="false" customHeight="true" outlineLevel="0" collapsed="false">
      <c r="A10" s="592" t="s">
        <v>441</v>
      </c>
      <c r="B10" s="604" t="s">
        <v>520</v>
      </c>
      <c r="C10" s="604"/>
      <c r="D10" s="604"/>
      <c r="E10" s="604"/>
      <c r="F10" s="604"/>
      <c r="G10" s="604"/>
      <c r="H10" s="604"/>
      <c r="I10" s="604"/>
      <c r="J10" s="447" t="s">
        <v>888</v>
      </c>
      <c r="K10" s="447" t="s">
        <v>889</v>
      </c>
      <c r="L10" s="448" t="s">
        <v>890</v>
      </c>
    </row>
    <row r="11" customFormat="false" ht="26.25" hidden="false" customHeight="true" outlineLevel="0" collapsed="false">
      <c r="A11" s="593"/>
      <c r="B11" s="454" t="s">
        <v>249</v>
      </c>
      <c r="C11" s="483" t="s">
        <v>7</v>
      </c>
      <c r="D11" s="605" t="s">
        <v>891</v>
      </c>
      <c r="E11" s="605"/>
      <c r="F11" s="605"/>
      <c r="G11" s="605"/>
      <c r="H11" s="605"/>
      <c r="I11" s="605"/>
      <c r="J11" s="447"/>
      <c r="K11" s="447"/>
      <c r="L11" s="448"/>
    </row>
    <row r="12" customFormat="false" ht="26.25" hidden="false" customHeight="true" outlineLevel="0" collapsed="false">
      <c r="A12" s="482" t="s">
        <v>83</v>
      </c>
      <c r="B12" s="606" t="s">
        <v>1049</v>
      </c>
      <c r="C12" s="606"/>
      <c r="D12" s="606"/>
      <c r="E12" s="606"/>
      <c r="F12" s="606"/>
      <c r="G12" s="606"/>
      <c r="H12" s="606"/>
      <c r="I12" s="606"/>
      <c r="J12" s="607" t="n">
        <f aca="false">J13+J17+J34</f>
        <v>0</v>
      </c>
      <c r="K12" s="608" t="n">
        <f aca="false">K13+K17+K34</f>
        <v>0</v>
      </c>
      <c r="L12" s="609" t="n">
        <f aca="false">L13+L17+L34</f>
        <v>0</v>
      </c>
    </row>
    <row r="13" customFormat="false" ht="25.5" hidden="false" customHeight="true" outlineLevel="0" collapsed="false">
      <c r="A13" s="594" t="n">
        <v>1</v>
      </c>
      <c r="B13" s="595" t="s">
        <v>1050</v>
      </c>
      <c r="C13" s="595"/>
      <c r="D13" s="595"/>
      <c r="E13" s="595"/>
      <c r="F13" s="595"/>
      <c r="G13" s="595"/>
      <c r="H13" s="595"/>
      <c r="I13" s="595"/>
      <c r="J13" s="610" t="n">
        <f aca="false">SUM(J14:J16)</f>
        <v>0</v>
      </c>
      <c r="K13" s="610" t="n">
        <f aca="false">SUM(K14:K16)</f>
        <v>0</v>
      </c>
      <c r="L13" s="611" t="n">
        <f aca="false">SUM(L14:L16)</f>
        <v>0</v>
      </c>
    </row>
    <row r="14" customFormat="false" ht="25.5" hidden="false" customHeight="true" outlineLevel="1" collapsed="false">
      <c r="A14" s="255"/>
      <c r="B14" s="399"/>
      <c r="C14" s="399"/>
      <c r="D14" s="401"/>
      <c r="E14" s="401"/>
      <c r="F14" s="401"/>
      <c r="G14" s="401"/>
      <c r="H14" s="401"/>
      <c r="I14" s="401"/>
      <c r="J14" s="612"/>
      <c r="K14" s="613"/>
      <c r="L14" s="614" t="n">
        <f aca="false">SUM(J14:K14)</f>
        <v>0</v>
      </c>
    </row>
    <row r="15" customFormat="false" ht="25.5" hidden="false" customHeight="true" outlineLevel="1" collapsed="false">
      <c r="A15" s="255"/>
      <c r="B15" s="399"/>
      <c r="C15" s="399"/>
      <c r="D15" s="401"/>
      <c r="E15" s="401"/>
      <c r="F15" s="401"/>
      <c r="G15" s="401"/>
      <c r="H15" s="401"/>
      <c r="I15" s="401"/>
      <c r="J15" s="612"/>
      <c r="K15" s="613"/>
      <c r="L15" s="614" t="n">
        <f aca="false">SUM(J15:K15)</f>
        <v>0</v>
      </c>
    </row>
    <row r="16" customFormat="false" ht="25.5" hidden="false" customHeight="true" outlineLevel="1" collapsed="false">
      <c r="A16" s="255"/>
      <c r="B16" s="399"/>
      <c r="C16" s="399"/>
      <c r="D16" s="401"/>
      <c r="E16" s="401"/>
      <c r="F16" s="401"/>
      <c r="G16" s="401"/>
      <c r="H16" s="401"/>
      <c r="I16" s="401"/>
      <c r="J16" s="612"/>
      <c r="K16" s="613"/>
      <c r="L16" s="614" t="n">
        <f aca="false">SUM(J16:K16)</f>
        <v>0</v>
      </c>
    </row>
    <row r="17" customFormat="false" ht="22.5" hidden="false" customHeight="true" outlineLevel="0" collapsed="false">
      <c r="A17" s="255" t="n">
        <v>2</v>
      </c>
      <c r="B17" s="468" t="s">
        <v>1051</v>
      </c>
      <c r="C17" s="468"/>
      <c r="D17" s="468"/>
      <c r="E17" s="468"/>
      <c r="F17" s="468"/>
      <c r="G17" s="468"/>
      <c r="H17" s="468"/>
      <c r="I17" s="468"/>
      <c r="J17" s="238" t="n">
        <f aca="false">SUM(J26+J30+J22+J18)</f>
        <v>0</v>
      </c>
      <c r="K17" s="238" t="n">
        <f aca="false">SUM(K26+K30+K22+K18)</f>
        <v>0</v>
      </c>
      <c r="L17" s="614" t="n">
        <f aca="false">SUM(L26+L30+L22+L18)</f>
        <v>0</v>
      </c>
    </row>
    <row r="18" customFormat="false" ht="26.25" hidden="false" customHeight="true" outlineLevel="0" collapsed="false">
      <c r="A18" s="255" t="s">
        <v>1052</v>
      </c>
      <c r="B18" s="468" t="s">
        <v>1053</v>
      </c>
      <c r="C18" s="468"/>
      <c r="D18" s="468"/>
      <c r="E18" s="468"/>
      <c r="F18" s="468"/>
      <c r="G18" s="468"/>
      <c r="H18" s="468"/>
      <c r="I18" s="468"/>
      <c r="J18" s="615" t="n">
        <f aca="false">SUM(J19:J21)</f>
        <v>0</v>
      </c>
      <c r="K18" s="615" t="n">
        <f aca="false">SUM(K19:K21)</f>
        <v>0</v>
      </c>
      <c r="L18" s="616" t="n">
        <f aca="false">SUM(L19:L21)</f>
        <v>0</v>
      </c>
    </row>
    <row r="19" customFormat="false" ht="25.5" hidden="false" customHeight="true" outlineLevel="1" collapsed="false">
      <c r="A19" s="255"/>
      <c r="B19" s="399"/>
      <c r="C19" s="399"/>
      <c r="D19" s="401"/>
      <c r="E19" s="401"/>
      <c r="F19" s="401"/>
      <c r="G19" s="401"/>
      <c r="H19" s="401"/>
      <c r="I19" s="401"/>
      <c r="J19" s="612"/>
      <c r="K19" s="613"/>
      <c r="L19" s="614" t="n">
        <f aca="false">SUM(J19:K19)</f>
        <v>0</v>
      </c>
    </row>
    <row r="20" customFormat="false" ht="25.5" hidden="false" customHeight="true" outlineLevel="1" collapsed="false">
      <c r="A20" s="255"/>
      <c r="B20" s="399"/>
      <c r="C20" s="399"/>
      <c r="D20" s="401"/>
      <c r="E20" s="401"/>
      <c r="F20" s="401"/>
      <c r="G20" s="401"/>
      <c r="H20" s="401"/>
      <c r="I20" s="401"/>
      <c r="J20" s="612"/>
      <c r="K20" s="613"/>
      <c r="L20" s="614" t="n">
        <f aca="false">SUM(J20:K20)</f>
        <v>0</v>
      </c>
    </row>
    <row r="21" customFormat="false" ht="25.5" hidden="false" customHeight="true" outlineLevel="1" collapsed="false">
      <c r="A21" s="255"/>
      <c r="B21" s="399"/>
      <c r="C21" s="399"/>
      <c r="D21" s="401"/>
      <c r="E21" s="401"/>
      <c r="F21" s="401"/>
      <c r="G21" s="401"/>
      <c r="H21" s="401"/>
      <c r="I21" s="401"/>
      <c r="J21" s="612"/>
      <c r="K21" s="613"/>
      <c r="L21" s="614" t="n">
        <f aca="false">SUM(J21:K21)</f>
        <v>0</v>
      </c>
    </row>
    <row r="22" customFormat="false" ht="27.75" hidden="false" customHeight="true" outlineLevel="0" collapsed="false">
      <c r="A22" s="255" t="s">
        <v>1054</v>
      </c>
      <c r="B22" s="617" t="s">
        <v>1055</v>
      </c>
      <c r="C22" s="617"/>
      <c r="D22" s="617"/>
      <c r="E22" s="617"/>
      <c r="F22" s="617"/>
      <c r="G22" s="617"/>
      <c r="H22" s="617"/>
      <c r="I22" s="617"/>
      <c r="J22" s="615" t="n">
        <f aca="false">SUM(J23:J25)</f>
        <v>0</v>
      </c>
      <c r="K22" s="615" t="n">
        <f aca="false">SUM(K23:K25)</f>
        <v>0</v>
      </c>
      <c r="L22" s="616" t="n">
        <f aca="false">SUM(L23:L25)</f>
        <v>0</v>
      </c>
    </row>
    <row r="23" customFormat="false" ht="25.5" hidden="false" customHeight="true" outlineLevel="1" collapsed="false">
      <c r="A23" s="255"/>
      <c r="B23" s="399"/>
      <c r="C23" s="399"/>
      <c r="D23" s="401"/>
      <c r="E23" s="401"/>
      <c r="F23" s="401"/>
      <c r="G23" s="401"/>
      <c r="H23" s="401"/>
      <c r="I23" s="401"/>
      <c r="J23" s="612"/>
      <c r="K23" s="613"/>
      <c r="L23" s="614" t="n">
        <f aca="false">SUM(J23:K23)</f>
        <v>0</v>
      </c>
    </row>
    <row r="24" customFormat="false" ht="25.5" hidden="false" customHeight="true" outlineLevel="1" collapsed="false">
      <c r="A24" s="255"/>
      <c r="B24" s="399"/>
      <c r="C24" s="399"/>
      <c r="D24" s="401"/>
      <c r="E24" s="401"/>
      <c r="F24" s="401"/>
      <c r="G24" s="401"/>
      <c r="H24" s="401"/>
      <c r="I24" s="401"/>
      <c r="J24" s="612"/>
      <c r="K24" s="613"/>
      <c r="L24" s="614" t="n">
        <f aca="false">SUM(J24:K24)</f>
        <v>0</v>
      </c>
    </row>
    <row r="25" customFormat="false" ht="25.5" hidden="false" customHeight="true" outlineLevel="1" collapsed="false">
      <c r="A25" s="255"/>
      <c r="B25" s="399"/>
      <c r="C25" s="399"/>
      <c r="D25" s="401"/>
      <c r="E25" s="401"/>
      <c r="F25" s="401"/>
      <c r="G25" s="401"/>
      <c r="H25" s="401"/>
      <c r="I25" s="401"/>
      <c r="J25" s="612"/>
      <c r="K25" s="613"/>
      <c r="L25" s="614" t="n">
        <f aca="false">SUM(J25:K25)</f>
        <v>0</v>
      </c>
    </row>
    <row r="26" customFormat="false" ht="24.75" hidden="false" customHeight="true" outlineLevel="0" collapsed="false">
      <c r="A26" s="618" t="s">
        <v>1056</v>
      </c>
      <c r="B26" s="617" t="s">
        <v>1057</v>
      </c>
      <c r="C26" s="617"/>
      <c r="D26" s="617"/>
      <c r="E26" s="617"/>
      <c r="F26" s="617"/>
      <c r="G26" s="617"/>
      <c r="H26" s="617"/>
      <c r="I26" s="617"/>
      <c r="J26" s="615" t="n">
        <f aca="false">SUM(J27:J29)</f>
        <v>0</v>
      </c>
      <c r="K26" s="615" t="n">
        <f aca="false">SUM(K27:K29)</f>
        <v>0</v>
      </c>
      <c r="L26" s="616" t="n">
        <f aca="false">SUM(L27:L29)</f>
        <v>0</v>
      </c>
    </row>
    <row r="27" customFormat="false" ht="25.5" hidden="false" customHeight="true" outlineLevel="1" collapsed="false">
      <c r="A27" s="255"/>
      <c r="B27" s="399"/>
      <c r="C27" s="399"/>
      <c r="D27" s="401"/>
      <c r="E27" s="401"/>
      <c r="F27" s="401"/>
      <c r="G27" s="401"/>
      <c r="H27" s="401"/>
      <c r="I27" s="401"/>
      <c r="J27" s="612"/>
      <c r="K27" s="613"/>
      <c r="L27" s="614" t="n">
        <f aca="false">SUM(J27:K27)</f>
        <v>0</v>
      </c>
    </row>
    <row r="28" customFormat="false" ht="25.5" hidden="false" customHeight="true" outlineLevel="1" collapsed="false">
      <c r="A28" s="255"/>
      <c r="B28" s="399"/>
      <c r="C28" s="399"/>
      <c r="D28" s="401"/>
      <c r="E28" s="401"/>
      <c r="F28" s="401"/>
      <c r="G28" s="401"/>
      <c r="H28" s="401"/>
      <c r="I28" s="401"/>
      <c r="J28" s="612"/>
      <c r="K28" s="613"/>
      <c r="L28" s="614" t="n">
        <f aca="false">SUM(J28:K28)</f>
        <v>0</v>
      </c>
    </row>
    <row r="29" customFormat="false" ht="25.5" hidden="false" customHeight="true" outlineLevel="1" collapsed="false">
      <c r="A29" s="255"/>
      <c r="B29" s="399"/>
      <c r="C29" s="399"/>
      <c r="D29" s="401"/>
      <c r="E29" s="401"/>
      <c r="F29" s="401"/>
      <c r="G29" s="401"/>
      <c r="H29" s="401"/>
      <c r="I29" s="401"/>
      <c r="J29" s="612"/>
      <c r="K29" s="613"/>
      <c r="L29" s="614" t="n">
        <f aca="false">SUM(J29:K29)</f>
        <v>0</v>
      </c>
    </row>
    <row r="30" customFormat="false" ht="23.25" hidden="false" customHeight="true" outlineLevel="0" collapsed="false">
      <c r="A30" s="618" t="s">
        <v>1058</v>
      </c>
      <c r="B30" s="617" t="s">
        <v>1059</v>
      </c>
      <c r="C30" s="617"/>
      <c r="D30" s="617"/>
      <c r="E30" s="617"/>
      <c r="F30" s="617"/>
      <c r="G30" s="617"/>
      <c r="H30" s="617"/>
      <c r="I30" s="617"/>
      <c r="J30" s="615" t="n">
        <f aca="false">SUM(J31:J33)</f>
        <v>0</v>
      </c>
      <c r="K30" s="615" t="n">
        <f aca="false">SUM(K31:K33)</f>
        <v>0</v>
      </c>
      <c r="L30" s="616" t="n">
        <f aca="false">SUM(L31:L33)</f>
        <v>0</v>
      </c>
    </row>
    <row r="31" customFormat="false" ht="25.5" hidden="false" customHeight="true" outlineLevel="1" collapsed="false">
      <c r="A31" s="255"/>
      <c r="B31" s="399"/>
      <c r="C31" s="399"/>
      <c r="D31" s="401"/>
      <c r="E31" s="401"/>
      <c r="F31" s="401"/>
      <c r="G31" s="401"/>
      <c r="H31" s="401"/>
      <c r="I31" s="401"/>
      <c r="J31" s="612"/>
      <c r="K31" s="613"/>
      <c r="L31" s="614"/>
    </row>
    <row r="32" customFormat="false" ht="25.5" hidden="false" customHeight="true" outlineLevel="1" collapsed="false">
      <c r="A32" s="255"/>
      <c r="B32" s="399"/>
      <c r="C32" s="399"/>
      <c r="D32" s="401"/>
      <c r="E32" s="401"/>
      <c r="F32" s="401"/>
      <c r="G32" s="401"/>
      <c r="H32" s="401"/>
      <c r="I32" s="401"/>
      <c r="J32" s="612"/>
      <c r="K32" s="613"/>
      <c r="L32" s="614" t="n">
        <f aca="false">SUM(J32:K32)</f>
        <v>0</v>
      </c>
    </row>
    <row r="33" customFormat="false" ht="25.5" hidden="false" customHeight="true" outlineLevel="1" collapsed="false">
      <c r="A33" s="255"/>
      <c r="B33" s="399"/>
      <c r="C33" s="399"/>
      <c r="D33" s="401"/>
      <c r="E33" s="401"/>
      <c r="F33" s="401"/>
      <c r="G33" s="401"/>
      <c r="H33" s="401"/>
      <c r="I33" s="401"/>
      <c r="J33" s="612"/>
      <c r="K33" s="613"/>
      <c r="L33" s="614" t="n">
        <f aca="false">SUM(J33:K33)</f>
        <v>0</v>
      </c>
    </row>
    <row r="34" customFormat="false" ht="24" hidden="false" customHeight="true" outlineLevel="0" collapsed="false">
      <c r="A34" s="255" t="n">
        <v>3</v>
      </c>
      <c r="B34" s="256" t="s">
        <v>1060</v>
      </c>
      <c r="C34" s="256"/>
      <c r="D34" s="256"/>
      <c r="E34" s="256"/>
      <c r="F34" s="256"/>
      <c r="G34" s="256"/>
      <c r="H34" s="256"/>
      <c r="I34" s="256"/>
      <c r="J34" s="615" t="n">
        <f aca="false">SUM(J35:J37)</f>
        <v>0</v>
      </c>
      <c r="K34" s="615" t="n">
        <f aca="false">SUM(K35:K37)</f>
        <v>0</v>
      </c>
      <c r="L34" s="616" t="n">
        <f aca="false">SUM(L35:L37)</f>
        <v>0</v>
      </c>
    </row>
    <row r="35" customFormat="false" ht="25.5" hidden="false" customHeight="true" outlineLevel="1" collapsed="false">
      <c r="A35" s="255"/>
      <c r="B35" s="399"/>
      <c r="C35" s="399"/>
      <c r="D35" s="401"/>
      <c r="E35" s="401"/>
      <c r="F35" s="401"/>
      <c r="G35" s="401"/>
      <c r="H35" s="401"/>
      <c r="I35" s="401"/>
      <c r="J35" s="612"/>
      <c r="K35" s="612"/>
      <c r="L35" s="614" t="n">
        <f aca="false">SUM(J35:K35)</f>
        <v>0</v>
      </c>
    </row>
    <row r="36" customFormat="false" ht="25.5" hidden="false" customHeight="true" outlineLevel="1" collapsed="false">
      <c r="A36" s="255"/>
      <c r="B36" s="399"/>
      <c r="C36" s="399"/>
      <c r="D36" s="401"/>
      <c r="E36" s="401"/>
      <c r="F36" s="401"/>
      <c r="G36" s="401"/>
      <c r="H36" s="401"/>
      <c r="I36" s="401"/>
      <c r="J36" s="612"/>
      <c r="K36" s="613"/>
      <c r="L36" s="614" t="n">
        <f aca="false">SUM(J36:K36)</f>
        <v>0</v>
      </c>
    </row>
    <row r="37" customFormat="false" ht="25.5" hidden="false" customHeight="true" outlineLevel="1" collapsed="false">
      <c r="A37" s="514"/>
      <c r="B37" s="491"/>
      <c r="C37" s="491"/>
      <c r="D37" s="503"/>
      <c r="E37" s="503"/>
      <c r="F37" s="503"/>
      <c r="G37" s="503"/>
      <c r="H37" s="503"/>
      <c r="I37" s="503"/>
      <c r="J37" s="619"/>
      <c r="K37" s="620"/>
      <c r="L37" s="621" t="n">
        <f aca="false">SUM(J37:K37)</f>
        <v>0</v>
      </c>
    </row>
    <row r="40" customFormat="false" ht="15" hidden="false" customHeight="true" outlineLevel="0" collapsed="false">
      <c r="A40" s="242" t="s">
        <v>558</v>
      </c>
      <c r="B40" s="242"/>
      <c r="C40" s="278" t="s">
        <v>1061</v>
      </c>
      <c r="D40" s="278"/>
      <c r="E40" s="278"/>
      <c r="F40" s="278"/>
      <c r="G40" s="278"/>
      <c r="H40" s="278"/>
    </row>
    <row r="41" customFormat="false" ht="13.5" hidden="false" customHeight="true" outlineLevel="0" collapsed="false">
      <c r="C41" s="278" t="s">
        <v>1062</v>
      </c>
      <c r="D41" s="278"/>
      <c r="E41" s="278"/>
      <c r="F41" s="278"/>
      <c r="G41" s="278"/>
      <c r="H41" s="278"/>
    </row>
    <row r="42" customFormat="false" ht="13.5" hidden="false" customHeight="true" outlineLevel="0" collapsed="false">
      <c r="C42" s="278" t="s">
        <v>1063</v>
      </c>
      <c r="D42" s="278"/>
      <c r="E42" s="278"/>
      <c r="F42" s="278"/>
      <c r="G42" s="278"/>
      <c r="H42" s="278"/>
    </row>
  </sheetData>
  <mergeCells count="38">
    <mergeCell ref="A3:L3"/>
    <mergeCell ref="B5:H5"/>
    <mergeCell ref="C7:E7"/>
    <mergeCell ref="B10:I10"/>
    <mergeCell ref="J10:J11"/>
    <mergeCell ref="K10:K11"/>
    <mergeCell ref="L10:L11"/>
    <mergeCell ref="D11:I11"/>
    <mergeCell ref="B12:I12"/>
    <mergeCell ref="B13:I13"/>
    <mergeCell ref="D14:I14"/>
    <mergeCell ref="D15:I15"/>
    <mergeCell ref="D16:I16"/>
    <mergeCell ref="B17:I17"/>
    <mergeCell ref="B18:I18"/>
    <mergeCell ref="D19:I19"/>
    <mergeCell ref="D20:I20"/>
    <mergeCell ref="D21:I21"/>
    <mergeCell ref="B22:I22"/>
    <mergeCell ref="D23:I23"/>
    <mergeCell ref="D24:I24"/>
    <mergeCell ref="D25:I25"/>
    <mergeCell ref="B26:I26"/>
    <mergeCell ref="D27:I27"/>
    <mergeCell ref="D28:I28"/>
    <mergeCell ref="D29:I29"/>
    <mergeCell ref="B30:I30"/>
    <mergeCell ref="D31:I31"/>
    <mergeCell ref="D32:I32"/>
    <mergeCell ref="D33:I33"/>
    <mergeCell ref="B34:I34"/>
    <mergeCell ref="D35:I35"/>
    <mergeCell ref="D36:I36"/>
    <mergeCell ref="D37:I37"/>
    <mergeCell ref="A40:B40"/>
    <mergeCell ref="C40:H40"/>
    <mergeCell ref="C41:H41"/>
    <mergeCell ref="C42:H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O23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L18" activeCellId="0" sqref="L18"/>
    </sheetView>
  </sheetViews>
  <sheetFormatPr defaultColWidth="8.66796875" defaultRowHeight="13.5" zeroHeight="false" outlineLevelRow="0" outlineLevelCol="0"/>
  <cols>
    <col collapsed="false" customWidth="false" hidden="false" outlineLevel="0" max="6" min="1" style="240" width="8.67"/>
    <col collapsed="false" customWidth="true" hidden="false" outlineLevel="0" max="7" min="7" style="240" width="11.44"/>
    <col collapsed="false" customWidth="true" hidden="false" outlineLevel="0" max="8" min="8" style="240" width="13.56"/>
    <col collapsed="false" customWidth="false" hidden="false" outlineLevel="0" max="9" min="9" style="240" width="8.67"/>
    <col collapsed="false" customWidth="true" hidden="false" outlineLevel="0" max="12" min="10" style="240" width="20"/>
    <col collapsed="false" customWidth="false" hidden="false" outlineLevel="0" max="16384" min="13" style="240" width="8.67"/>
  </cols>
  <sheetData>
    <row r="2" customFormat="false" ht="13.5" hidden="false" customHeight="false" outlineLevel="0" collapsed="false">
      <c r="L2" s="241" t="s">
        <v>4</v>
      </c>
    </row>
    <row r="3" customFormat="false" ht="26.25" hidden="false" customHeight="true" outlineLevel="0" collapsed="false">
      <c r="B3" s="276" t="s">
        <v>1064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  <c r="L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  <c r="L8" s="243"/>
    </row>
    <row r="9" customFormat="false" ht="14.25" hidden="false" customHeight="false" outlineLevel="0" collapsed="false">
      <c r="J9" s="241" t="s">
        <v>245</v>
      </c>
      <c r="K9" s="241" t="s">
        <v>884</v>
      </c>
      <c r="L9" s="241" t="s">
        <v>4</v>
      </c>
    </row>
    <row r="10" customFormat="false" ht="53.25" hidden="false" customHeight="true" outlineLevel="0" collapsed="false">
      <c r="A10" s="249" t="s">
        <v>441</v>
      </c>
      <c r="B10" s="622" t="s">
        <v>520</v>
      </c>
      <c r="C10" s="622"/>
      <c r="D10" s="622"/>
      <c r="E10" s="622"/>
      <c r="F10" s="622"/>
      <c r="G10" s="622"/>
      <c r="H10" s="622"/>
      <c r="I10" s="622"/>
      <c r="J10" s="622" t="s">
        <v>888</v>
      </c>
      <c r="K10" s="622" t="s">
        <v>889</v>
      </c>
      <c r="L10" s="251" t="s">
        <v>35</v>
      </c>
    </row>
    <row r="11" customFormat="false" ht="26.25" hidden="false" customHeight="true" outlineLevel="0" collapsed="false">
      <c r="A11" s="255" t="n">
        <v>1</v>
      </c>
      <c r="B11" s="468" t="s">
        <v>1065</v>
      </c>
      <c r="C11" s="468"/>
      <c r="D11" s="468"/>
      <c r="E11" s="468"/>
      <c r="F11" s="468"/>
      <c r="G11" s="468"/>
      <c r="H11" s="468"/>
      <c r="I11" s="468"/>
      <c r="J11" s="623"/>
      <c r="K11" s="623"/>
      <c r="L11" s="396" t="n">
        <f aca="false">SUM(J11:K11)</f>
        <v>0</v>
      </c>
    </row>
    <row r="12" customFormat="false" ht="27" hidden="false" customHeight="true" outlineLevel="0" collapsed="false">
      <c r="A12" s="255" t="n">
        <v>2</v>
      </c>
      <c r="B12" s="468" t="s">
        <v>1066</v>
      </c>
      <c r="C12" s="468"/>
      <c r="D12" s="468"/>
      <c r="E12" s="468"/>
      <c r="F12" s="468"/>
      <c r="G12" s="468"/>
      <c r="H12" s="468"/>
      <c r="I12" s="468"/>
      <c r="J12" s="623"/>
      <c r="K12" s="623"/>
      <c r="L12" s="396" t="n">
        <f aca="false">SUM(J12:K12)</f>
        <v>0</v>
      </c>
    </row>
    <row r="13" customFormat="false" ht="27" hidden="false" customHeight="true" outlineLevel="0" collapsed="false">
      <c r="A13" s="624" t="n">
        <v>3</v>
      </c>
      <c r="B13" s="468" t="s">
        <v>1067</v>
      </c>
      <c r="C13" s="468"/>
      <c r="D13" s="468"/>
      <c r="E13" s="468"/>
      <c r="F13" s="468"/>
      <c r="G13" s="468"/>
      <c r="H13" s="468"/>
      <c r="I13" s="468"/>
      <c r="J13" s="396" t="n">
        <f aca="false">IF(J11&gt;J12,J11-J12,0)</f>
        <v>0</v>
      </c>
      <c r="K13" s="396" t="n">
        <f aca="false">IF(K11&gt;K12,K11-K12,0)</f>
        <v>0</v>
      </c>
      <c r="L13" s="396" t="n">
        <f aca="false">IF(L11&gt;L12,L11-L12,0)</f>
        <v>0</v>
      </c>
    </row>
    <row r="14" customFormat="false" ht="27" hidden="false" customHeight="true" outlineLevel="0" collapsed="false">
      <c r="A14" s="514" t="n">
        <v>4</v>
      </c>
      <c r="B14" s="625" t="s">
        <v>1068</v>
      </c>
      <c r="C14" s="625"/>
      <c r="D14" s="625"/>
      <c r="E14" s="625"/>
      <c r="F14" s="625"/>
      <c r="G14" s="625"/>
      <c r="H14" s="625"/>
      <c r="I14" s="625"/>
      <c r="J14" s="626" t="n">
        <f aca="false">IF(J12&gt;J11,J12-J11,0)</f>
        <v>0</v>
      </c>
      <c r="K14" s="626" t="n">
        <f aca="false">IF(K12&gt;K11,K12-K11,0)</f>
        <v>0</v>
      </c>
      <c r="L14" s="626" t="n">
        <f aca="false">IF(L12&gt;L11,L12-L11,0)</f>
        <v>0</v>
      </c>
    </row>
    <row r="15" customFormat="false" ht="27" hidden="false" customHeight="true" outlineLevel="0" collapsed="false">
      <c r="A15" s="244"/>
      <c r="B15" s="478"/>
      <c r="C15" s="478"/>
      <c r="D15" s="478"/>
      <c r="E15" s="478"/>
      <c r="F15" s="478"/>
      <c r="G15" s="478"/>
      <c r="H15" s="478"/>
      <c r="I15" s="478"/>
      <c r="J15" s="244"/>
      <c r="K15" s="244"/>
      <c r="L15" s="244"/>
    </row>
    <row r="16" customFormat="false" ht="13.5" hidden="false" customHeight="false" outlineLevel="0" collapsed="false">
      <c r="A16" s="244"/>
      <c r="B16" s="627"/>
      <c r="C16" s="627"/>
      <c r="D16" s="627"/>
      <c r="E16" s="627"/>
      <c r="F16" s="627"/>
      <c r="G16" s="627"/>
      <c r="H16" s="627"/>
      <c r="I16" s="627"/>
      <c r="J16" s="627"/>
      <c r="K16" s="627"/>
      <c r="L16" s="244"/>
      <c r="M16" s="243"/>
      <c r="N16" s="243"/>
      <c r="O16" s="243"/>
    </row>
    <row r="17" customFormat="false" ht="13.5" hidden="false" customHeight="false" outlineLevel="0" collapsed="false">
      <c r="A17" s="243"/>
      <c r="B17" s="243"/>
      <c r="C17" s="243"/>
      <c r="D17" s="243"/>
      <c r="E17" s="243"/>
      <c r="F17" s="243"/>
      <c r="G17" s="243"/>
      <c r="H17" s="243"/>
      <c r="I17" s="243"/>
      <c r="J17" s="243"/>
      <c r="K17" s="243"/>
      <c r="L17" s="243"/>
      <c r="M17" s="243"/>
      <c r="N17" s="243"/>
      <c r="O17" s="243"/>
    </row>
    <row r="18" customFormat="false" ht="15" hidden="false" customHeight="true" outlineLevel="0" collapsed="false">
      <c r="A18" s="242" t="s">
        <v>558</v>
      </c>
      <c r="B18" s="242"/>
      <c r="C18" s="278" t="s">
        <v>1069</v>
      </c>
      <c r="D18" s="278"/>
      <c r="E18" s="278"/>
      <c r="F18" s="278"/>
      <c r="G18" s="278"/>
      <c r="H18" s="278"/>
      <c r="I18" s="278"/>
    </row>
    <row r="19" customFormat="false" ht="15" hidden="false" customHeight="true" outlineLevel="0" collapsed="false">
      <c r="C19" s="278" t="s">
        <v>1070</v>
      </c>
      <c r="D19" s="278"/>
      <c r="E19" s="278"/>
      <c r="F19" s="278"/>
      <c r="G19" s="278"/>
      <c r="H19" s="278"/>
      <c r="I19" s="278"/>
      <c r="J19" s="9"/>
      <c r="K19" s="9"/>
    </row>
    <row r="20" customFormat="false" ht="15" hidden="false" customHeight="true" outlineLevel="0" collapsed="false">
      <c r="C20" s="278" t="s">
        <v>1071</v>
      </c>
      <c r="D20" s="278"/>
      <c r="E20" s="278"/>
      <c r="F20" s="278"/>
      <c r="G20" s="278"/>
      <c r="H20" s="278"/>
      <c r="I20" s="278"/>
      <c r="J20" s="9"/>
      <c r="K20" s="9"/>
    </row>
    <row r="21" customFormat="false" ht="15" hidden="false" customHeight="true" outlineLevel="0" collapsed="false">
      <c r="A21" s="242"/>
      <c r="B21" s="242"/>
      <c r="C21" s="278" t="s">
        <v>1072</v>
      </c>
      <c r="D21" s="278"/>
      <c r="E21" s="278"/>
      <c r="F21" s="278"/>
      <c r="G21" s="278"/>
      <c r="H21" s="278"/>
      <c r="I21" s="278"/>
    </row>
    <row r="22" customFormat="false" ht="15" hidden="false" customHeight="true" outlineLevel="0" collapsed="false">
      <c r="C22" s="278" t="s">
        <v>1073</v>
      </c>
      <c r="D22" s="278"/>
      <c r="E22" s="278"/>
      <c r="F22" s="278"/>
      <c r="G22" s="278"/>
      <c r="H22" s="278"/>
      <c r="I22" s="278"/>
      <c r="J22" s="9"/>
      <c r="K22" s="9"/>
    </row>
    <row r="23" customFormat="false" ht="15" hidden="false" customHeight="true" outlineLevel="0" collapsed="false">
      <c r="C23" s="278" t="s">
        <v>1074</v>
      </c>
      <c r="D23" s="278"/>
      <c r="E23" s="278"/>
      <c r="F23" s="278"/>
      <c r="G23" s="278"/>
      <c r="H23" s="278"/>
      <c r="I23" s="278"/>
      <c r="J23" s="9"/>
      <c r="K23" s="9"/>
    </row>
  </sheetData>
  <mergeCells count="16">
    <mergeCell ref="B3:L3"/>
    <mergeCell ref="B5:H5"/>
    <mergeCell ref="C7:E7"/>
    <mergeCell ref="B10:I10"/>
    <mergeCell ref="B11:I11"/>
    <mergeCell ref="B12:I12"/>
    <mergeCell ref="B13:I13"/>
    <mergeCell ref="B14:I14"/>
    <mergeCell ref="B16:J16"/>
    <mergeCell ref="A18:B18"/>
    <mergeCell ref="C18:I18"/>
    <mergeCell ref="C19:I19"/>
    <mergeCell ref="C20:I20"/>
    <mergeCell ref="C21:I21"/>
    <mergeCell ref="C22:I22"/>
    <mergeCell ref="C23:I2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18" activeCellId="0" sqref="K18"/>
    </sheetView>
  </sheetViews>
  <sheetFormatPr defaultColWidth="8.66796875" defaultRowHeight="13.5" zeroHeight="false" outlineLevelRow="1" outlineLevelCol="0"/>
  <cols>
    <col collapsed="false" customWidth="false" hidden="false" outlineLevel="0" max="1" min="1" style="240" width="8.67"/>
    <col collapsed="false" customWidth="true" hidden="false" outlineLevel="0" max="2" min="2" style="240" width="12.11"/>
    <col collapsed="false" customWidth="true" hidden="false" outlineLevel="0" max="3" min="3" style="240" width="19.88"/>
    <col collapsed="false" customWidth="false" hidden="false" outlineLevel="0" max="6" min="4" style="240" width="8.67"/>
    <col collapsed="false" customWidth="true" hidden="false" outlineLevel="0" max="7" min="7" style="240" width="13.34"/>
    <col collapsed="false" customWidth="true" hidden="false" outlineLevel="0" max="8" min="8" style="240" width="13.56"/>
    <col collapsed="false" customWidth="false" hidden="false" outlineLevel="0" max="9" min="9" style="240" width="8.67"/>
    <col collapsed="false" customWidth="true" hidden="false" outlineLevel="0" max="12" min="10" style="240" width="18.88"/>
    <col collapsed="false" customWidth="false" hidden="false" outlineLevel="0" max="16384" min="13" style="240" width="8.67"/>
  </cols>
  <sheetData>
    <row r="2" customFormat="false" ht="13.5" hidden="false" customHeight="false" outlineLevel="0" collapsed="false">
      <c r="L2" s="241" t="s">
        <v>4</v>
      </c>
    </row>
    <row r="3" customFormat="false" ht="27" hidden="false" customHeight="true" outlineLevel="0" collapsed="false">
      <c r="A3" s="276" t="s">
        <v>63</v>
      </c>
      <c r="B3" s="276"/>
      <c r="C3" s="276"/>
      <c r="D3" s="276"/>
      <c r="E3" s="276"/>
      <c r="F3" s="276"/>
      <c r="G3" s="276"/>
      <c r="H3" s="276"/>
      <c r="I3" s="276"/>
      <c r="J3" s="276"/>
      <c r="K3" s="276"/>
      <c r="L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  <c r="L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  <c r="L8" s="243"/>
    </row>
    <row r="9" customFormat="false" ht="14.25" hidden="false" customHeight="false" outlineLevel="0" collapsed="false">
      <c r="J9" s="241" t="s">
        <v>245</v>
      </c>
      <c r="K9" s="241" t="s">
        <v>884</v>
      </c>
      <c r="L9" s="241" t="s">
        <v>4</v>
      </c>
    </row>
    <row r="10" customFormat="false" ht="26.25" hidden="false" customHeight="true" outlineLevel="0" collapsed="false">
      <c r="A10" s="592" t="s">
        <v>441</v>
      </c>
      <c r="B10" s="604" t="s">
        <v>520</v>
      </c>
      <c r="C10" s="604"/>
      <c r="D10" s="604"/>
      <c r="E10" s="604"/>
      <c r="F10" s="604"/>
      <c r="G10" s="604"/>
      <c r="H10" s="604"/>
      <c r="I10" s="604"/>
      <c r="J10" s="447" t="s">
        <v>888</v>
      </c>
      <c r="K10" s="447" t="s">
        <v>889</v>
      </c>
      <c r="L10" s="448" t="s">
        <v>890</v>
      </c>
    </row>
    <row r="11" customFormat="false" ht="26.25" hidden="false" customHeight="true" outlineLevel="0" collapsed="false">
      <c r="A11" s="593"/>
      <c r="B11" s="454" t="s">
        <v>249</v>
      </c>
      <c r="C11" s="483" t="s">
        <v>7</v>
      </c>
      <c r="D11" s="605" t="s">
        <v>891</v>
      </c>
      <c r="E11" s="605"/>
      <c r="F11" s="605"/>
      <c r="G11" s="605"/>
      <c r="H11" s="605"/>
      <c r="I11" s="605"/>
      <c r="J11" s="447"/>
      <c r="K11" s="447"/>
      <c r="L11" s="448"/>
    </row>
    <row r="12" customFormat="false" ht="26.25" hidden="false" customHeight="true" outlineLevel="0" collapsed="false">
      <c r="A12" s="482" t="s">
        <v>83</v>
      </c>
      <c r="B12" s="628" t="s">
        <v>267</v>
      </c>
      <c r="C12" s="628"/>
      <c r="D12" s="628"/>
      <c r="E12" s="628"/>
      <c r="F12" s="628"/>
      <c r="G12" s="628"/>
      <c r="H12" s="628"/>
      <c r="I12" s="628"/>
      <c r="J12" s="629" t="n">
        <f aca="false">SUM(J13:J24)</f>
        <v>0</v>
      </c>
      <c r="K12" s="629" t="n">
        <f aca="false">SUM(K13:K24)</f>
        <v>0</v>
      </c>
      <c r="L12" s="629" t="n">
        <f aca="false">SUM(L13:L24)</f>
        <v>0</v>
      </c>
    </row>
    <row r="13" customFormat="false" ht="25.5" hidden="false" customHeight="true" outlineLevel="1" collapsed="false">
      <c r="A13" s="255"/>
      <c r="B13" s="399"/>
      <c r="C13" s="399"/>
      <c r="D13" s="401"/>
      <c r="E13" s="401"/>
      <c r="F13" s="401"/>
      <c r="G13" s="401"/>
      <c r="H13" s="401"/>
      <c r="I13" s="401"/>
      <c r="J13" s="400"/>
      <c r="K13" s="630"/>
      <c r="L13" s="631" t="n">
        <f aca="false">SUM(J13:K13)</f>
        <v>0</v>
      </c>
    </row>
    <row r="14" customFormat="false" ht="25.5" hidden="false" customHeight="true" outlineLevel="1" collapsed="false">
      <c r="A14" s="255"/>
      <c r="B14" s="399"/>
      <c r="C14" s="399"/>
      <c r="D14" s="401"/>
      <c r="E14" s="401"/>
      <c r="F14" s="401"/>
      <c r="G14" s="401"/>
      <c r="H14" s="401"/>
      <c r="I14" s="401"/>
      <c r="J14" s="400"/>
      <c r="K14" s="630"/>
      <c r="L14" s="631" t="n">
        <f aca="false">SUM(J14:K14)</f>
        <v>0</v>
      </c>
    </row>
    <row r="15" customFormat="false" ht="25.5" hidden="false" customHeight="true" outlineLevel="1" collapsed="false">
      <c r="A15" s="255"/>
      <c r="B15" s="399"/>
      <c r="C15" s="399"/>
      <c r="D15" s="401"/>
      <c r="E15" s="401"/>
      <c r="F15" s="401"/>
      <c r="G15" s="401"/>
      <c r="H15" s="401"/>
      <c r="I15" s="401"/>
      <c r="J15" s="400"/>
      <c r="K15" s="630"/>
      <c r="L15" s="631" t="n">
        <f aca="false">SUM(J15:K15)</f>
        <v>0</v>
      </c>
    </row>
    <row r="16" customFormat="false" ht="25.5" hidden="false" customHeight="true" outlineLevel="1" collapsed="false">
      <c r="A16" s="255"/>
      <c r="B16" s="399"/>
      <c r="C16" s="399"/>
      <c r="D16" s="401"/>
      <c r="E16" s="401"/>
      <c r="F16" s="401"/>
      <c r="G16" s="401"/>
      <c r="H16" s="401"/>
      <c r="I16" s="401"/>
      <c r="J16" s="400"/>
      <c r="K16" s="630"/>
      <c r="L16" s="631" t="n">
        <f aca="false">SUM(J16:K16)</f>
        <v>0</v>
      </c>
    </row>
    <row r="17" customFormat="false" ht="25.5" hidden="false" customHeight="true" outlineLevel="1" collapsed="false">
      <c r="A17" s="255"/>
      <c r="B17" s="399"/>
      <c r="C17" s="399"/>
      <c r="D17" s="401"/>
      <c r="E17" s="401"/>
      <c r="F17" s="401"/>
      <c r="G17" s="401"/>
      <c r="H17" s="401"/>
      <c r="I17" s="401"/>
      <c r="J17" s="400"/>
      <c r="K17" s="630"/>
      <c r="L17" s="631" t="n">
        <f aca="false">SUM(J17:K17)</f>
        <v>0</v>
      </c>
    </row>
    <row r="18" customFormat="false" ht="25.5" hidden="false" customHeight="true" outlineLevel="1" collapsed="false">
      <c r="A18" s="255"/>
      <c r="B18" s="399"/>
      <c r="C18" s="399"/>
      <c r="D18" s="401"/>
      <c r="E18" s="401"/>
      <c r="F18" s="401"/>
      <c r="G18" s="401"/>
      <c r="H18" s="401"/>
      <c r="I18" s="401"/>
      <c r="J18" s="400"/>
      <c r="K18" s="630"/>
      <c r="L18" s="631" t="n">
        <f aca="false">SUM(J18:K18)</f>
        <v>0</v>
      </c>
    </row>
    <row r="19" customFormat="false" ht="25.5" hidden="false" customHeight="true" outlineLevel="1" collapsed="false">
      <c r="A19" s="255"/>
      <c r="B19" s="399"/>
      <c r="C19" s="399"/>
      <c r="D19" s="401"/>
      <c r="E19" s="401"/>
      <c r="F19" s="401"/>
      <c r="G19" s="401"/>
      <c r="H19" s="401"/>
      <c r="I19" s="401"/>
      <c r="J19" s="400"/>
      <c r="K19" s="630"/>
      <c r="L19" s="631" t="n">
        <f aca="false">SUM(J19:K19)</f>
        <v>0</v>
      </c>
    </row>
    <row r="20" customFormat="false" ht="25.5" hidden="false" customHeight="true" outlineLevel="1" collapsed="false">
      <c r="A20" s="255"/>
      <c r="B20" s="399"/>
      <c r="C20" s="399"/>
      <c r="D20" s="401"/>
      <c r="E20" s="401"/>
      <c r="F20" s="401"/>
      <c r="G20" s="401"/>
      <c r="H20" s="401"/>
      <c r="I20" s="401"/>
      <c r="J20" s="400"/>
      <c r="K20" s="630"/>
      <c r="L20" s="631" t="n">
        <f aca="false">SUM(J20:K20)</f>
        <v>0</v>
      </c>
    </row>
    <row r="21" customFormat="false" ht="25.5" hidden="false" customHeight="true" outlineLevel="1" collapsed="false">
      <c r="A21" s="255"/>
      <c r="B21" s="399"/>
      <c r="C21" s="399"/>
      <c r="D21" s="401"/>
      <c r="E21" s="401"/>
      <c r="F21" s="401"/>
      <c r="G21" s="401"/>
      <c r="H21" s="401"/>
      <c r="I21" s="401"/>
      <c r="J21" s="400"/>
      <c r="K21" s="630"/>
      <c r="L21" s="631" t="n">
        <f aca="false">SUM(J21:K21)</f>
        <v>0</v>
      </c>
    </row>
    <row r="22" customFormat="false" ht="25.5" hidden="false" customHeight="true" outlineLevel="1" collapsed="false">
      <c r="A22" s="255"/>
      <c r="B22" s="399"/>
      <c r="C22" s="399"/>
      <c r="D22" s="401"/>
      <c r="E22" s="401"/>
      <c r="F22" s="401"/>
      <c r="G22" s="401"/>
      <c r="H22" s="401"/>
      <c r="I22" s="401"/>
      <c r="J22" s="400"/>
      <c r="K22" s="400"/>
      <c r="L22" s="631" t="n">
        <f aca="false">SUM(J22:K22)</f>
        <v>0</v>
      </c>
    </row>
    <row r="23" customFormat="false" ht="25.5" hidden="false" customHeight="true" outlineLevel="1" collapsed="false">
      <c r="A23" s="255"/>
      <c r="B23" s="399"/>
      <c r="C23" s="399"/>
      <c r="D23" s="401"/>
      <c r="E23" s="401"/>
      <c r="F23" s="401"/>
      <c r="G23" s="401"/>
      <c r="H23" s="401"/>
      <c r="I23" s="401"/>
      <c r="J23" s="400"/>
      <c r="K23" s="630"/>
      <c r="L23" s="631" t="n">
        <f aca="false">SUM(J23:K23)</f>
        <v>0</v>
      </c>
    </row>
    <row r="24" customFormat="false" ht="25.5" hidden="false" customHeight="true" outlineLevel="1" collapsed="false">
      <c r="A24" s="514"/>
      <c r="B24" s="491"/>
      <c r="C24" s="491"/>
      <c r="D24" s="503"/>
      <c r="E24" s="503"/>
      <c r="F24" s="503"/>
      <c r="G24" s="503"/>
      <c r="H24" s="503"/>
      <c r="I24" s="503"/>
      <c r="J24" s="492"/>
      <c r="K24" s="632"/>
      <c r="L24" s="633" t="n">
        <f aca="false">SUM(J24:K24)</f>
        <v>0</v>
      </c>
    </row>
    <row r="27" customFormat="false" ht="15" hidden="false" customHeight="true" outlineLevel="0" collapsed="false">
      <c r="A27" s="242" t="s">
        <v>558</v>
      </c>
      <c r="B27" s="242"/>
      <c r="C27" s="278" t="s">
        <v>1075</v>
      </c>
      <c r="D27" s="278"/>
      <c r="E27" s="278"/>
      <c r="F27" s="278"/>
      <c r="G27" s="278"/>
      <c r="H27" s="278"/>
    </row>
    <row r="28" customFormat="false" ht="13.5" hidden="false" customHeight="true" outlineLevel="0" collapsed="false">
      <c r="C28" s="278" t="s">
        <v>1076</v>
      </c>
      <c r="D28" s="278"/>
      <c r="E28" s="278"/>
      <c r="F28" s="278"/>
      <c r="G28" s="278"/>
      <c r="H28" s="278"/>
    </row>
    <row r="29" customFormat="false" ht="13.5" hidden="false" customHeight="true" outlineLevel="0" collapsed="false">
      <c r="C29" s="278" t="s">
        <v>1077</v>
      </c>
      <c r="D29" s="278"/>
      <c r="E29" s="278"/>
      <c r="F29" s="278"/>
      <c r="G29" s="278"/>
      <c r="H29" s="278"/>
    </row>
  </sheetData>
  <mergeCells count="25">
    <mergeCell ref="A3:L3"/>
    <mergeCell ref="B5:H5"/>
    <mergeCell ref="C7:E7"/>
    <mergeCell ref="B10:I10"/>
    <mergeCell ref="J10:J11"/>
    <mergeCell ref="K10:K11"/>
    <mergeCell ref="L10:L11"/>
    <mergeCell ref="D11:I11"/>
    <mergeCell ref="B12:I12"/>
    <mergeCell ref="D13:I13"/>
    <mergeCell ref="D14:I14"/>
    <mergeCell ref="D15:I15"/>
    <mergeCell ref="D16:I16"/>
    <mergeCell ref="D17:I17"/>
    <mergeCell ref="D18:I18"/>
    <mergeCell ref="D19:I19"/>
    <mergeCell ref="D20:I20"/>
    <mergeCell ref="D21:I21"/>
    <mergeCell ref="D22:I22"/>
    <mergeCell ref="D23:I23"/>
    <mergeCell ref="D24:I24"/>
    <mergeCell ref="A27:B27"/>
    <mergeCell ref="C27:H27"/>
    <mergeCell ref="C28:H28"/>
    <mergeCell ref="C29:H2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24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J22" activeCellId="0" sqref="J22"/>
    </sheetView>
  </sheetViews>
  <sheetFormatPr defaultColWidth="8.66796875" defaultRowHeight="13.5" zeroHeight="false" outlineLevelRow="0" outlineLevelCol="0"/>
  <cols>
    <col collapsed="false" customWidth="false" hidden="false" outlineLevel="0" max="6" min="1" style="240" width="8.67"/>
    <col collapsed="false" customWidth="true" hidden="false" outlineLevel="0" max="7" min="7" style="240" width="18.11"/>
    <col collapsed="false" customWidth="true" hidden="false" outlineLevel="0" max="8" min="8" style="240" width="12.56"/>
    <col collapsed="false" customWidth="true" hidden="false" outlineLevel="0" max="10" min="9" style="240" width="20.33"/>
    <col collapsed="false" customWidth="true" hidden="false" outlineLevel="0" max="11" min="11" style="570" width="20.33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K2" s="241" t="s">
        <v>4</v>
      </c>
    </row>
    <row r="3" customFormat="false" ht="13.5" hidden="false" customHeight="false" outlineLevel="0" collapsed="false">
      <c r="B3" s="242" t="s">
        <v>1078</v>
      </c>
      <c r="C3" s="242"/>
      <c r="D3" s="242"/>
      <c r="E3" s="242"/>
      <c r="F3" s="242"/>
      <c r="G3" s="242"/>
      <c r="H3" s="242"/>
      <c r="I3" s="569"/>
      <c r="J3" s="569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4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2"/>
      <c r="J5" s="242"/>
      <c r="K5" s="242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4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4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3"/>
      <c r="J8" s="243"/>
      <c r="K8" s="552" t="n">
        <f aca="false">'150.00'!K10</f>
        <v>2025</v>
      </c>
    </row>
    <row r="9" customFormat="false" ht="14.25" hidden="false" customHeight="false" outlineLevel="0" collapsed="false">
      <c r="A9" s="246"/>
      <c r="B9" s="243"/>
      <c r="C9" s="243"/>
      <c r="D9" s="243"/>
      <c r="E9" s="243"/>
      <c r="F9" s="243"/>
      <c r="G9" s="243"/>
      <c r="H9" s="243"/>
      <c r="I9" s="241" t="s">
        <v>245</v>
      </c>
      <c r="J9" s="241" t="s">
        <v>884</v>
      </c>
      <c r="K9" s="241" t="s">
        <v>4</v>
      </c>
    </row>
    <row r="10" customFormat="false" ht="44.25" hidden="false" customHeight="true" outlineLevel="0" collapsed="false">
      <c r="A10" s="634" t="s">
        <v>887</v>
      </c>
      <c r="B10" s="482" t="s">
        <v>520</v>
      </c>
      <c r="C10" s="482"/>
      <c r="D10" s="482"/>
      <c r="E10" s="482"/>
      <c r="F10" s="482"/>
      <c r="G10" s="482"/>
      <c r="H10" s="482"/>
      <c r="I10" s="606" t="s">
        <v>888</v>
      </c>
      <c r="J10" s="606" t="s">
        <v>889</v>
      </c>
      <c r="K10" s="635" t="s">
        <v>35</v>
      </c>
    </row>
    <row r="11" customFormat="false" ht="34.5" hidden="false" customHeight="true" outlineLevel="0" collapsed="false">
      <c r="A11" s="636" t="n">
        <v>1</v>
      </c>
      <c r="B11" s="637" t="s">
        <v>1079</v>
      </c>
      <c r="C11" s="637"/>
      <c r="D11" s="637"/>
      <c r="E11" s="637"/>
      <c r="F11" s="637"/>
      <c r="G11" s="637"/>
      <c r="H11" s="637"/>
      <c r="I11" s="638"/>
      <c r="J11" s="638"/>
      <c r="K11" s="639" t="n">
        <f aca="false">I11+J11</f>
        <v>0</v>
      </c>
    </row>
    <row r="12" customFormat="false" ht="25.5" hidden="false" customHeight="true" outlineLevel="0" collapsed="false">
      <c r="A12" s="640" t="n">
        <v>2</v>
      </c>
      <c r="B12" s="641" t="s">
        <v>1080</v>
      </c>
      <c r="C12" s="641"/>
      <c r="D12" s="641"/>
      <c r="E12" s="641"/>
      <c r="F12" s="641"/>
      <c r="G12" s="641"/>
      <c r="H12" s="641"/>
      <c r="I12" s="642"/>
      <c r="J12" s="642"/>
      <c r="K12" s="434" t="n">
        <f aca="false">I12+J12</f>
        <v>0</v>
      </c>
    </row>
    <row r="13" customFormat="false" ht="27" hidden="false" customHeight="true" outlineLevel="0" collapsed="false">
      <c r="A13" s="640" t="n">
        <v>3</v>
      </c>
      <c r="B13" s="641" t="s">
        <v>1081</v>
      </c>
      <c r="C13" s="641"/>
      <c r="D13" s="641"/>
      <c r="E13" s="641"/>
      <c r="F13" s="641"/>
      <c r="G13" s="641"/>
      <c r="H13" s="641"/>
      <c r="I13" s="642"/>
      <c r="J13" s="642"/>
      <c r="K13" s="434" t="n">
        <f aca="false">I13+J13</f>
        <v>0</v>
      </c>
    </row>
    <row r="14" customFormat="false" ht="26.25" hidden="false" customHeight="true" outlineLevel="0" collapsed="false">
      <c r="A14" s="640" t="n">
        <v>4</v>
      </c>
      <c r="B14" s="641" t="s">
        <v>1082</v>
      </c>
      <c r="C14" s="641"/>
      <c r="D14" s="641"/>
      <c r="E14" s="641"/>
      <c r="F14" s="641"/>
      <c r="G14" s="641"/>
      <c r="H14" s="641"/>
      <c r="I14" s="642"/>
      <c r="J14" s="642"/>
      <c r="K14" s="434" t="n">
        <f aca="false">I14+J14</f>
        <v>0</v>
      </c>
    </row>
    <row r="15" customFormat="false" ht="25.5" hidden="false" customHeight="true" outlineLevel="0" collapsed="false">
      <c r="A15" s="640" t="n">
        <v>5</v>
      </c>
      <c r="B15" s="641" t="s">
        <v>1083</v>
      </c>
      <c r="C15" s="641"/>
      <c r="D15" s="641"/>
      <c r="E15" s="641"/>
      <c r="F15" s="641"/>
      <c r="G15" s="641"/>
      <c r="H15" s="641"/>
      <c r="I15" s="642"/>
      <c r="J15" s="642"/>
      <c r="K15" s="434" t="n">
        <f aca="false">I15+J15</f>
        <v>0</v>
      </c>
    </row>
    <row r="16" customFormat="false" ht="26.25" hidden="false" customHeight="true" outlineLevel="0" collapsed="false">
      <c r="A16" s="640" t="n">
        <v>6</v>
      </c>
      <c r="B16" s="641" t="s">
        <v>1084</v>
      </c>
      <c r="C16" s="641"/>
      <c r="D16" s="641"/>
      <c r="E16" s="641"/>
      <c r="F16" s="641"/>
      <c r="G16" s="641"/>
      <c r="H16" s="641"/>
      <c r="I16" s="642"/>
      <c r="J16" s="642"/>
      <c r="K16" s="434" t="n">
        <f aca="false">I16+J16</f>
        <v>0</v>
      </c>
    </row>
    <row r="17" customFormat="false" ht="33" hidden="false" customHeight="true" outlineLevel="0" collapsed="false">
      <c r="A17" s="640" t="n">
        <v>7</v>
      </c>
      <c r="B17" s="641" t="s">
        <v>1085</v>
      </c>
      <c r="C17" s="641"/>
      <c r="D17" s="641"/>
      <c r="E17" s="641"/>
      <c r="F17" s="641"/>
      <c r="G17" s="641"/>
      <c r="H17" s="641"/>
      <c r="I17" s="642"/>
      <c r="J17" s="642"/>
      <c r="K17" s="434" t="n">
        <f aca="false">I17+J17</f>
        <v>0</v>
      </c>
    </row>
    <row r="18" customFormat="false" ht="27" hidden="false" customHeight="true" outlineLevel="0" collapsed="false">
      <c r="A18" s="643" t="n">
        <v>8</v>
      </c>
      <c r="B18" s="644" t="s">
        <v>1086</v>
      </c>
      <c r="C18" s="644"/>
      <c r="D18" s="644"/>
      <c r="E18" s="644"/>
      <c r="F18" s="644"/>
      <c r="G18" s="644"/>
      <c r="H18" s="644"/>
      <c r="I18" s="645"/>
      <c r="J18" s="645"/>
      <c r="K18" s="646" t="n">
        <f aca="false">I18+J18</f>
        <v>0</v>
      </c>
    </row>
    <row r="19" customFormat="false" ht="25.5" hidden="false" customHeight="true" outlineLevel="0" collapsed="false">
      <c r="A19" s="647" t="n">
        <v>9</v>
      </c>
      <c r="B19" s="648" t="s">
        <v>1087</v>
      </c>
      <c r="C19" s="648"/>
      <c r="D19" s="648"/>
      <c r="E19" s="648"/>
      <c r="F19" s="648"/>
      <c r="G19" s="648"/>
      <c r="H19" s="648"/>
      <c r="I19" s="486" t="n">
        <f aca="false">I11+I12+I13+I14+I15+I16+I17+I18</f>
        <v>0</v>
      </c>
      <c r="J19" s="486" t="n">
        <f aca="false">J11+J12+J13+J14+J15+J16+J17+J18</f>
        <v>0</v>
      </c>
      <c r="K19" s="486" t="n">
        <f aca="false">K11+K12+K13+K14+K15+K16+K17+K18</f>
        <v>0</v>
      </c>
    </row>
    <row r="22" customFormat="false" ht="15" hidden="false" customHeight="true" outlineLevel="0" collapsed="false">
      <c r="A22" s="242" t="s">
        <v>558</v>
      </c>
      <c r="B22" s="242"/>
      <c r="C22" s="278" t="s">
        <v>1088</v>
      </c>
      <c r="D22" s="278"/>
      <c r="E22" s="278"/>
      <c r="F22" s="278"/>
      <c r="G22" s="278"/>
      <c r="H22" s="278"/>
      <c r="I22" s="278"/>
      <c r="J22" s="277"/>
    </row>
    <row r="23" customFormat="false" ht="15" hidden="false" customHeight="true" outlineLevel="0" collapsed="false">
      <c r="C23" s="278" t="s">
        <v>1089</v>
      </c>
      <c r="D23" s="278"/>
      <c r="E23" s="278"/>
      <c r="F23" s="278"/>
      <c r="G23" s="278"/>
      <c r="H23" s="278"/>
      <c r="I23" s="278"/>
    </row>
    <row r="24" customFormat="false" ht="15" hidden="false" customHeight="true" outlineLevel="0" collapsed="false">
      <c r="C24" s="278" t="s">
        <v>1090</v>
      </c>
      <c r="D24" s="278"/>
      <c r="E24" s="278"/>
      <c r="F24" s="278"/>
      <c r="G24" s="278"/>
      <c r="H24" s="278"/>
      <c r="I24" s="278"/>
    </row>
  </sheetData>
  <mergeCells count="17">
    <mergeCell ref="B3:H3"/>
    <mergeCell ref="B5:H5"/>
    <mergeCell ref="C7:E7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A22:B22"/>
    <mergeCell ref="C22:I22"/>
    <mergeCell ref="C23:I23"/>
    <mergeCell ref="C24:I2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1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19" activeCellId="0" sqref="C19"/>
    </sheetView>
  </sheetViews>
  <sheetFormatPr defaultColWidth="8.66796875" defaultRowHeight="13.5" zeroHeight="false" outlineLevelRow="0" outlineLevelCol="0"/>
  <cols>
    <col collapsed="false" customWidth="false" hidden="false" outlineLevel="0" max="6" min="1" style="240" width="8.67"/>
    <col collapsed="false" customWidth="true" hidden="false" outlineLevel="0" max="7" min="7" style="240" width="11.89"/>
    <col collapsed="false" customWidth="true" hidden="false" outlineLevel="0" max="8" min="8" style="240" width="13.11"/>
    <col collapsed="false" customWidth="true" hidden="false" outlineLevel="0" max="11" min="9" style="240" width="21.11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K2" s="241" t="s">
        <v>4</v>
      </c>
    </row>
    <row r="3" customFormat="false" ht="26.25" hidden="false" customHeight="true" outlineLevel="0" collapsed="false">
      <c r="B3" s="276" t="s">
        <v>1091</v>
      </c>
      <c r="C3" s="276"/>
      <c r="D3" s="276"/>
      <c r="E3" s="276"/>
      <c r="F3" s="276"/>
      <c r="G3" s="276"/>
      <c r="H3" s="276"/>
      <c r="I3" s="276"/>
      <c r="J3" s="276"/>
      <c r="K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</row>
    <row r="8" customFormat="false" ht="30.75" hidden="false" customHeight="true" outlineLevel="0" collapsed="false">
      <c r="A8" s="246" t="n">
        <v>2</v>
      </c>
      <c r="B8" s="649" t="s">
        <v>8</v>
      </c>
      <c r="C8" s="649"/>
      <c r="D8" s="649"/>
      <c r="E8" s="649"/>
      <c r="F8" s="649"/>
      <c r="G8" s="248" t="n">
        <f aca="false">'150.00'!K10</f>
        <v>2025</v>
      </c>
      <c r="H8" s="243"/>
      <c r="I8" s="243"/>
      <c r="J8" s="243"/>
      <c r="K8" s="243"/>
    </row>
    <row r="9" customFormat="false" ht="14.25" hidden="false" customHeight="false" outlineLevel="0" collapsed="false">
      <c r="I9" s="241" t="s">
        <v>245</v>
      </c>
      <c r="J9" s="241" t="s">
        <v>884</v>
      </c>
      <c r="K9" s="241" t="s">
        <v>4</v>
      </c>
    </row>
    <row r="10" customFormat="false" ht="51.75" hidden="false" customHeight="true" outlineLevel="0" collapsed="false">
      <c r="A10" s="249" t="s">
        <v>441</v>
      </c>
      <c r="B10" s="250" t="s">
        <v>520</v>
      </c>
      <c r="C10" s="250"/>
      <c r="D10" s="250"/>
      <c r="E10" s="250"/>
      <c r="F10" s="250"/>
      <c r="G10" s="250"/>
      <c r="H10" s="250"/>
      <c r="I10" s="622" t="s">
        <v>888</v>
      </c>
      <c r="J10" s="622" t="s">
        <v>889</v>
      </c>
      <c r="K10" s="251" t="s">
        <v>35</v>
      </c>
    </row>
    <row r="11" customFormat="false" ht="42.75" hidden="false" customHeight="true" outlineLevel="0" collapsed="false">
      <c r="A11" s="650" t="n">
        <v>1</v>
      </c>
      <c r="B11" s="398" t="s">
        <v>1092</v>
      </c>
      <c r="C11" s="398"/>
      <c r="D11" s="398"/>
      <c r="E11" s="398"/>
      <c r="F11" s="398"/>
      <c r="G11" s="398"/>
      <c r="H11" s="398"/>
      <c r="I11" s="642"/>
      <c r="J11" s="642"/>
      <c r="K11" s="409" t="n">
        <f aca="false">SUM(I11:J11)</f>
        <v>0</v>
      </c>
    </row>
    <row r="12" customFormat="false" ht="27" hidden="false" customHeight="true" outlineLevel="0" collapsed="false">
      <c r="A12" s="650" t="n">
        <v>2</v>
      </c>
      <c r="B12" s="398" t="s">
        <v>1093</v>
      </c>
      <c r="C12" s="398"/>
      <c r="D12" s="398"/>
      <c r="E12" s="398"/>
      <c r="F12" s="398"/>
      <c r="G12" s="398"/>
      <c r="H12" s="398"/>
      <c r="I12" s="642"/>
      <c r="J12" s="642"/>
      <c r="K12" s="409" t="n">
        <f aca="false">SUM(I12:J12)</f>
        <v>0</v>
      </c>
    </row>
    <row r="13" customFormat="false" ht="25.5" hidden="false" customHeight="true" outlineLevel="0" collapsed="false">
      <c r="A13" s="651" t="n">
        <v>3</v>
      </c>
      <c r="B13" s="413" t="s">
        <v>1094</v>
      </c>
      <c r="C13" s="413"/>
      <c r="D13" s="413"/>
      <c r="E13" s="413"/>
      <c r="F13" s="413"/>
      <c r="G13" s="413"/>
      <c r="H13" s="413"/>
      <c r="I13" s="645"/>
      <c r="J13" s="645"/>
      <c r="K13" s="409" t="n">
        <f aca="false">SUM(I13:J13)</f>
        <v>0</v>
      </c>
    </row>
    <row r="14" customFormat="false" ht="24.75" hidden="false" customHeight="true" outlineLevel="0" collapsed="false">
      <c r="A14" s="422" t="n">
        <v>4</v>
      </c>
      <c r="B14" s="652" t="s">
        <v>1095</v>
      </c>
      <c r="C14" s="652"/>
      <c r="D14" s="652"/>
      <c r="E14" s="652"/>
      <c r="F14" s="652"/>
      <c r="G14" s="652"/>
      <c r="H14" s="652"/>
      <c r="I14" s="486" t="n">
        <f aca="false">SUM(I11:I13)</f>
        <v>0</v>
      </c>
      <c r="J14" s="486" t="n">
        <f aca="false">SUM(J11:J13)</f>
        <v>0</v>
      </c>
      <c r="K14" s="486" t="n">
        <f aca="false">SUM(K11:K13)</f>
        <v>0</v>
      </c>
    </row>
    <row r="15" customFormat="false" ht="13.5" hidden="false" customHeight="true" outlineLevel="0" collapsed="false">
      <c r="A15" s="244"/>
      <c r="B15" s="627"/>
      <c r="C15" s="627"/>
      <c r="D15" s="627"/>
      <c r="E15" s="627"/>
      <c r="F15" s="627"/>
      <c r="G15" s="627"/>
      <c r="H15" s="627"/>
      <c r="I15" s="627"/>
      <c r="J15" s="627"/>
      <c r="K15" s="244"/>
    </row>
    <row r="16" customFormat="false" ht="13.5" hidden="false" customHeight="false" outlineLevel="0" collapsed="false">
      <c r="A16" s="243"/>
      <c r="B16" s="243"/>
      <c r="C16" s="243"/>
      <c r="D16" s="243"/>
      <c r="E16" s="243"/>
      <c r="F16" s="243"/>
      <c r="G16" s="243"/>
      <c r="H16" s="243"/>
      <c r="I16" s="243"/>
      <c r="J16" s="243"/>
      <c r="K16" s="243"/>
    </row>
    <row r="17" customFormat="false" ht="16.5" hidden="false" customHeight="true" outlineLevel="0" collapsed="false">
      <c r="A17" s="242" t="s">
        <v>558</v>
      </c>
      <c r="B17" s="242"/>
      <c r="C17" s="278" t="s">
        <v>1096</v>
      </c>
      <c r="D17" s="278"/>
      <c r="E17" s="278"/>
      <c r="F17" s="278"/>
      <c r="G17" s="278"/>
      <c r="H17" s="278"/>
      <c r="I17" s="278"/>
    </row>
    <row r="18" customFormat="false" ht="13.5" hidden="false" customHeight="true" outlineLevel="0" collapsed="false">
      <c r="C18" s="278" t="s">
        <v>1097</v>
      </c>
      <c r="D18" s="278"/>
      <c r="E18" s="278"/>
      <c r="F18" s="278"/>
      <c r="G18" s="278"/>
      <c r="H18" s="278"/>
      <c r="I18" s="278"/>
    </row>
    <row r="19" customFormat="false" ht="13.5" hidden="false" customHeight="true" outlineLevel="0" collapsed="false">
      <c r="C19" s="278" t="s">
        <v>1098</v>
      </c>
      <c r="D19" s="278"/>
      <c r="E19" s="278"/>
      <c r="F19" s="278"/>
      <c r="G19" s="278"/>
      <c r="H19" s="278"/>
      <c r="I19" s="278"/>
    </row>
  </sheetData>
  <mergeCells count="13">
    <mergeCell ref="B3:K3"/>
    <mergeCell ref="B5:H5"/>
    <mergeCell ref="C7:E7"/>
    <mergeCell ref="B8:F8"/>
    <mergeCell ref="B10:H10"/>
    <mergeCell ref="B11:H11"/>
    <mergeCell ref="B12:H12"/>
    <mergeCell ref="B13:H13"/>
    <mergeCell ref="B14:H14"/>
    <mergeCell ref="A17:B17"/>
    <mergeCell ref="C17:I17"/>
    <mergeCell ref="C18:I18"/>
    <mergeCell ref="C19:I1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4" activeCellId="0" sqref="B4"/>
    </sheetView>
  </sheetViews>
  <sheetFormatPr defaultColWidth="8.66796875" defaultRowHeight="13.5" zeroHeight="false" outlineLevelRow="0" outlineLevelCol="0"/>
  <cols>
    <col collapsed="false" customWidth="false" hidden="false" outlineLevel="0" max="6" min="1" style="240" width="8.67"/>
    <col collapsed="false" customWidth="true" hidden="false" outlineLevel="0" max="7" min="7" style="240" width="14.33"/>
    <col collapsed="false" customWidth="false" hidden="false" outlineLevel="0" max="9" min="8" style="240" width="8.67"/>
    <col collapsed="false" customWidth="true" hidden="false" outlineLevel="0" max="12" min="10" style="240" width="24.44"/>
    <col collapsed="false" customWidth="false" hidden="false" outlineLevel="0" max="16384" min="13" style="240" width="8.67"/>
  </cols>
  <sheetData>
    <row r="2" customFormat="false" ht="13.5" hidden="false" customHeight="false" outlineLevel="0" collapsed="false">
      <c r="L2" s="241" t="s">
        <v>4</v>
      </c>
    </row>
    <row r="3" customFormat="false" ht="24" hidden="false" customHeight="true" outlineLevel="0" collapsed="false">
      <c r="B3" s="276" t="s">
        <v>1099</v>
      </c>
      <c r="C3" s="276"/>
      <c r="D3" s="276"/>
      <c r="E3" s="276"/>
      <c r="F3" s="276"/>
      <c r="G3" s="276"/>
      <c r="H3" s="276"/>
      <c r="I3" s="276"/>
      <c r="J3" s="276"/>
      <c r="K3" s="276"/>
      <c r="L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5"/>
      <c r="I5" s="245"/>
      <c r="J5" s="245"/>
      <c r="K5" s="245"/>
      <c r="L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</row>
    <row r="8" customFormat="false" ht="30" hidden="false" customHeight="true" outlineLevel="0" collapsed="false">
      <c r="A8" s="246" t="n">
        <v>2</v>
      </c>
      <c r="B8" s="653" t="s">
        <v>8</v>
      </c>
      <c r="C8" s="653"/>
      <c r="D8" s="653"/>
      <c r="E8" s="653"/>
      <c r="F8" s="653"/>
      <c r="G8" s="243"/>
      <c r="H8" s="248" t="n">
        <f aca="false">'150.00'!K10</f>
        <v>2025</v>
      </c>
      <c r="I8" s="243"/>
      <c r="J8" s="243"/>
      <c r="K8" s="243"/>
      <c r="L8" s="243"/>
    </row>
    <row r="9" customFormat="false" ht="14.25" hidden="false" customHeight="false" outlineLevel="0" collapsed="false">
      <c r="J9" s="241" t="s">
        <v>245</v>
      </c>
      <c r="K9" s="241" t="s">
        <v>884</v>
      </c>
      <c r="L9" s="241" t="s">
        <v>4</v>
      </c>
    </row>
    <row r="10" customFormat="false" ht="42.75" hidden="false" customHeight="true" outlineLevel="0" collapsed="false">
      <c r="A10" s="249" t="s">
        <v>441</v>
      </c>
      <c r="B10" s="250" t="s">
        <v>520</v>
      </c>
      <c r="C10" s="250"/>
      <c r="D10" s="250"/>
      <c r="E10" s="250"/>
      <c r="F10" s="250"/>
      <c r="G10" s="250"/>
      <c r="H10" s="250"/>
      <c r="I10" s="250"/>
      <c r="J10" s="622" t="s">
        <v>888</v>
      </c>
      <c r="K10" s="622" t="s">
        <v>889</v>
      </c>
      <c r="L10" s="251" t="s">
        <v>35</v>
      </c>
    </row>
    <row r="11" customFormat="false" ht="30" hidden="false" customHeight="true" outlineLevel="0" collapsed="false">
      <c r="A11" s="255" t="n">
        <v>1</v>
      </c>
      <c r="B11" s="398" t="s">
        <v>1100</v>
      </c>
      <c r="C11" s="398"/>
      <c r="D11" s="398"/>
      <c r="E11" s="398"/>
      <c r="F11" s="398"/>
      <c r="G11" s="398"/>
      <c r="H11" s="398"/>
      <c r="I11" s="398"/>
      <c r="J11" s="654"/>
      <c r="K11" s="654"/>
      <c r="L11" s="434" t="n">
        <f aca="false">SUM(J11:K11)</f>
        <v>0</v>
      </c>
      <c r="M11" s="240" t="s">
        <v>1101</v>
      </c>
    </row>
    <row r="12" customFormat="false" ht="35.25" hidden="false" customHeight="true" outlineLevel="0" collapsed="false">
      <c r="A12" s="514" t="n">
        <v>2</v>
      </c>
      <c r="B12" s="436" t="s">
        <v>1102</v>
      </c>
      <c r="C12" s="436"/>
      <c r="D12" s="436"/>
      <c r="E12" s="436"/>
      <c r="F12" s="436"/>
      <c r="G12" s="436"/>
      <c r="H12" s="436"/>
      <c r="I12" s="436"/>
      <c r="J12" s="655"/>
      <c r="K12" s="655"/>
      <c r="L12" s="434" t="n">
        <f aca="false">SUM(J12:K12)</f>
        <v>0</v>
      </c>
      <c r="M12" s="240" t="s">
        <v>1103</v>
      </c>
    </row>
    <row r="13" customFormat="false" ht="35.25" hidden="false" customHeight="true" outlineLevel="0" collapsed="false">
      <c r="A13" s="255" t="n">
        <v>3</v>
      </c>
      <c r="B13" s="436" t="s">
        <v>71</v>
      </c>
      <c r="C13" s="436"/>
      <c r="D13" s="436"/>
      <c r="E13" s="436"/>
      <c r="F13" s="436"/>
      <c r="G13" s="436"/>
      <c r="H13" s="436"/>
      <c r="I13" s="436"/>
      <c r="J13" s="656" t="n">
        <f aca="false">SUM(J11:J12)</f>
        <v>0</v>
      </c>
      <c r="K13" s="656" t="n">
        <f aca="false">SUM(K11:K12)</f>
        <v>0</v>
      </c>
      <c r="L13" s="434" t="n">
        <f aca="false">SUM(J13:K13)</f>
        <v>0</v>
      </c>
    </row>
    <row r="14" customFormat="false" ht="13.5" hidden="false" customHeight="false" outlineLevel="0" collapsed="false">
      <c r="A14" s="242"/>
      <c r="B14" s="657"/>
      <c r="C14" s="657"/>
      <c r="D14" s="657"/>
      <c r="E14" s="657"/>
      <c r="F14" s="657"/>
      <c r="G14" s="657"/>
      <c r="H14" s="657"/>
      <c r="I14" s="657"/>
      <c r="J14" s="657"/>
      <c r="K14" s="657"/>
      <c r="L14" s="244"/>
    </row>
    <row r="15" customFormat="false" ht="13.5" hidden="false" customHeight="false" outlineLevel="0" collapsed="false">
      <c r="A15" s="244"/>
      <c r="B15" s="627"/>
      <c r="C15" s="627"/>
      <c r="D15" s="627"/>
      <c r="E15" s="627"/>
      <c r="F15" s="627"/>
      <c r="G15" s="627"/>
      <c r="H15" s="627"/>
      <c r="I15" s="627"/>
      <c r="J15" s="627"/>
      <c r="K15" s="627"/>
      <c r="L15" s="244"/>
    </row>
    <row r="16" customFormat="false" ht="13.5" hidden="false" customHeight="false" outlineLevel="0" collapsed="false">
      <c r="A16" s="243"/>
      <c r="B16" s="243"/>
      <c r="C16" s="243"/>
      <c r="D16" s="243"/>
      <c r="E16" s="243"/>
      <c r="F16" s="243"/>
      <c r="G16" s="243"/>
      <c r="H16" s="243"/>
      <c r="I16" s="243"/>
      <c r="J16" s="243"/>
      <c r="K16" s="243"/>
      <c r="L16" s="243"/>
    </row>
    <row r="17" customFormat="false" ht="12.75" hidden="false" customHeight="true" outlineLevel="0" collapsed="false">
      <c r="A17" s="242" t="s">
        <v>558</v>
      </c>
      <c r="B17" s="242"/>
      <c r="C17" s="278" t="s">
        <v>1104</v>
      </c>
      <c r="D17" s="278"/>
      <c r="E17" s="278"/>
      <c r="F17" s="278"/>
      <c r="G17" s="278"/>
      <c r="H17" s="278"/>
      <c r="I17" s="278"/>
      <c r="J17" s="278"/>
      <c r="K17" s="278"/>
    </row>
    <row r="18" customFormat="false" ht="13.5" hidden="false" customHeight="true" outlineLevel="0" collapsed="false">
      <c r="C18" s="278" t="s">
        <v>1105</v>
      </c>
      <c r="D18" s="278"/>
      <c r="E18" s="278"/>
      <c r="F18" s="278"/>
      <c r="G18" s="278"/>
      <c r="H18" s="278"/>
      <c r="I18" s="278"/>
    </row>
    <row r="19" customFormat="false" ht="13.5" hidden="false" customHeight="true" outlineLevel="0" collapsed="false">
      <c r="C19" s="278" t="s">
        <v>1106</v>
      </c>
      <c r="D19" s="278"/>
      <c r="E19" s="278"/>
      <c r="F19" s="278"/>
      <c r="G19" s="278"/>
      <c r="H19" s="278"/>
      <c r="I19" s="278"/>
    </row>
    <row r="20" customFormat="false" ht="13.5" hidden="false" customHeight="false" outlineLevel="0" collapsed="false">
      <c r="C20" s="278"/>
      <c r="D20" s="278"/>
      <c r="E20" s="278"/>
      <c r="F20" s="278"/>
      <c r="G20" s="278"/>
      <c r="H20" s="278"/>
      <c r="I20" s="278"/>
    </row>
    <row r="21" customFormat="false" ht="13.5" hidden="false" customHeight="false" outlineLevel="0" collapsed="false">
      <c r="C21" s="278"/>
      <c r="D21" s="278"/>
      <c r="E21" s="278"/>
      <c r="F21" s="278"/>
      <c r="G21" s="278"/>
      <c r="H21" s="278"/>
      <c r="I21" s="278"/>
    </row>
    <row r="22" customFormat="false" ht="13.5" hidden="false" customHeight="false" outlineLevel="0" collapsed="false">
      <c r="C22" s="278"/>
      <c r="D22" s="278"/>
      <c r="E22" s="278"/>
      <c r="F22" s="278"/>
      <c r="G22" s="278"/>
      <c r="H22" s="278"/>
      <c r="I22" s="278"/>
    </row>
  </sheetData>
  <mergeCells count="16">
    <mergeCell ref="B3:L3"/>
    <mergeCell ref="B5:G5"/>
    <mergeCell ref="C7:E7"/>
    <mergeCell ref="B8:F8"/>
    <mergeCell ref="B10:I10"/>
    <mergeCell ref="B11:I11"/>
    <mergeCell ref="B12:I12"/>
    <mergeCell ref="B13:I13"/>
    <mergeCell ref="B14:H14"/>
    <mergeCell ref="A17:B17"/>
    <mergeCell ref="C17:I17"/>
    <mergeCell ref="C18:I18"/>
    <mergeCell ref="C19:I19"/>
    <mergeCell ref="C20:I20"/>
    <mergeCell ref="C21:I21"/>
    <mergeCell ref="C22:I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5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pane xSplit="1" ySplit="6" topLeftCell="B10" activePane="bottomRight" state="frozen"/>
      <selection pane="topLeft" activeCell="A4" activeCellId="0" sqref="A4"/>
      <selection pane="topRight" activeCell="B4" activeCellId="0" sqref="B4"/>
      <selection pane="bottomLeft" activeCell="A10" activeCellId="0" sqref="A10"/>
      <selection pane="bottomRight" activeCell="J11" activeCellId="0" sqref="J11"/>
    </sheetView>
  </sheetViews>
  <sheetFormatPr defaultColWidth="8.54296875" defaultRowHeight="12.75" zeroHeight="false" outlineLevelRow="0" outlineLevelCol="0"/>
  <cols>
    <col collapsed="false" customWidth="true" hidden="false" outlineLevel="0" max="2" min="2" style="0" width="21.11"/>
    <col collapsed="false" customWidth="true" hidden="false" outlineLevel="0" max="4" min="4" style="0" width="30.44"/>
    <col collapsed="false" customWidth="true" hidden="false" outlineLevel="0" max="11" min="9" style="0" width="18.67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1" t="s">
        <v>4</v>
      </c>
    </row>
    <row r="2" customFormat="false" ht="15" hidden="false" customHeight="true" outlineLevel="0" collapsed="false">
      <c r="A2" s="240"/>
      <c r="B2" s="658" t="s">
        <v>1107</v>
      </c>
      <c r="C2" s="658"/>
      <c r="D2" s="658"/>
      <c r="E2" s="658"/>
      <c r="F2" s="658"/>
      <c r="G2" s="658"/>
      <c r="H2" s="658"/>
      <c r="I2" s="658"/>
      <c r="J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5"/>
      <c r="H4" s="245"/>
      <c r="I4" s="245"/>
      <c r="J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</row>
    <row r="7" customFormat="false" ht="14.25" hidden="false" customHeight="true" outlineLevel="0" collapsed="false">
      <c r="A7" s="246" t="n">
        <v>2</v>
      </c>
      <c r="B7" s="653" t="s">
        <v>8</v>
      </c>
      <c r="C7" s="653"/>
      <c r="D7" s="653"/>
      <c r="E7" s="653"/>
      <c r="F7" s="653"/>
      <c r="G7" s="552" t="n">
        <f aca="false">'150.00'!K10</f>
        <v>2025</v>
      </c>
      <c r="H7" s="244"/>
      <c r="I7" s="244"/>
      <c r="J7" s="243"/>
    </row>
    <row r="8" customFormat="false" ht="14.25" hidden="false" customHeight="false" outlineLevel="0" collapsed="false">
      <c r="A8" s="240"/>
      <c r="B8" s="240"/>
      <c r="C8" s="240"/>
      <c r="D8" s="240"/>
      <c r="E8" s="240"/>
      <c r="F8" s="240"/>
      <c r="G8" s="240"/>
      <c r="H8" s="240"/>
      <c r="I8" s="241" t="s">
        <v>245</v>
      </c>
      <c r="J8" s="241" t="s">
        <v>884</v>
      </c>
      <c r="K8" s="241" t="s">
        <v>4</v>
      </c>
    </row>
    <row r="9" customFormat="false" ht="45" hidden="false" customHeight="true" outlineLevel="0" collapsed="false">
      <c r="A9" s="659" t="s">
        <v>441</v>
      </c>
      <c r="B9" s="660" t="s">
        <v>1108</v>
      </c>
      <c r="C9" s="605" t="s">
        <v>1109</v>
      </c>
      <c r="D9" s="605"/>
      <c r="E9" s="647" t="s">
        <v>1110</v>
      </c>
      <c r="F9" s="647"/>
      <c r="G9" s="604" t="s">
        <v>1111</v>
      </c>
      <c r="H9" s="604"/>
      <c r="I9" s="606" t="s">
        <v>888</v>
      </c>
      <c r="J9" s="606" t="s">
        <v>889</v>
      </c>
      <c r="K9" s="635" t="s">
        <v>35</v>
      </c>
    </row>
    <row r="10" customFormat="false" ht="13.5" hidden="false" customHeight="false" outlineLevel="0" collapsed="false">
      <c r="A10" s="556" t="n">
        <v>1</v>
      </c>
      <c r="B10" s="661"/>
      <c r="C10" s="662"/>
      <c r="D10" s="662"/>
      <c r="E10" s="662"/>
      <c r="F10" s="662"/>
      <c r="G10" s="662"/>
      <c r="H10" s="662"/>
      <c r="I10" s="663"/>
      <c r="J10" s="664"/>
      <c r="K10" s="665" t="n">
        <f aca="false">SUM(I10:J10)</f>
        <v>0</v>
      </c>
    </row>
    <row r="11" customFormat="false" ht="13.5" hidden="false" customHeight="false" outlineLevel="0" collapsed="false">
      <c r="A11" s="556" t="n">
        <v>2</v>
      </c>
      <c r="B11" s="400"/>
      <c r="C11" s="662"/>
      <c r="D11" s="662"/>
      <c r="E11" s="401"/>
      <c r="F11" s="401"/>
      <c r="G11" s="401"/>
      <c r="H11" s="401"/>
      <c r="I11" s="612"/>
      <c r="J11" s="613"/>
      <c r="K11" s="666" t="n">
        <f aca="false">SUM(I11:J11)</f>
        <v>0</v>
      </c>
    </row>
    <row r="12" customFormat="false" ht="13.5" hidden="false" customHeight="false" outlineLevel="0" collapsed="false">
      <c r="A12" s="457" t="n">
        <v>3</v>
      </c>
      <c r="B12" s="667"/>
      <c r="C12" s="662"/>
      <c r="D12" s="662"/>
      <c r="E12" s="401"/>
      <c r="F12" s="401"/>
      <c r="G12" s="401"/>
      <c r="H12" s="401"/>
      <c r="I12" s="612"/>
      <c r="J12" s="613"/>
      <c r="K12" s="666" t="n">
        <f aca="false">SUM(I12:J12)</f>
        <v>0</v>
      </c>
    </row>
    <row r="13" customFormat="false" ht="13.5" hidden="false" customHeight="false" outlineLevel="0" collapsed="false">
      <c r="A13" s="255" t="n">
        <v>4</v>
      </c>
      <c r="B13" s="667"/>
      <c r="C13" s="662"/>
      <c r="D13" s="662"/>
      <c r="E13" s="401"/>
      <c r="F13" s="401"/>
      <c r="G13" s="401"/>
      <c r="H13" s="401"/>
      <c r="I13" s="612"/>
      <c r="J13" s="613"/>
      <c r="K13" s="666" t="n">
        <f aca="false">SUM(I13:J13)</f>
        <v>0</v>
      </c>
    </row>
    <row r="14" customFormat="false" ht="13.5" hidden="false" customHeight="false" outlineLevel="0" collapsed="false">
      <c r="A14" s="457" t="n">
        <v>5</v>
      </c>
      <c r="B14" s="667"/>
      <c r="C14" s="662"/>
      <c r="D14" s="662"/>
      <c r="E14" s="401"/>
      <c r="F14" s="401"/>
      <c r="G14" s="401"/>
      <c r="H14" s="401"/>
      <c r="I14" s="612"/>
      <c r="J14" s="613"/>
      <c r="K14" s="666" t="n">
        <f aca="false">SUM(I14:J14)</f>
        <v>0</v>
      </c>
    </row>
    <row r="15" customFormat="false" ht="13.5" hidden="false" customHeight="false" outlineLevel="0" collapsed="false">
      <c r="A15" s="457" t="n">
        <v>6</v>
      </c>
      <c r="B15" s="667"/>
      <c r="C15" s="662"/>
      <c r="D15" s="662"/>
      <c r="E15" s="401"/>
      <c r="F15" s="401"/>
      <c r="G15" s="401"/>
      <c r="H15" s="401"/>
      <c r="I15" s="612"/>
      <c r="J15" s="613"/>
      <c r="K15" s="666" t="n">
        <f aca="false">SUM(I15:J15)</f>
        <v>0</v>
      </c>
    </row>
    <row r="16" customFormat="false" ht="13.5" hidden="false" customHeight="false" outlineLevel="0" collapsed="false">
      <c r="A16" s="255" t="n">
        <v>7</v>
      </c>
      <c r="B16" s="667"/>
      <c r="C16" s="662"/>
      <c r="D16" s="662"/>
      <c r="E16" s="401"/>
      <c r="F16" s="401"/>
      <c r="G16" s="401"/>
      <c r="H16" s="401"/>
      <c r="I16" s="612"/>
      <c r="J16" s="613"/>
      <c r="K16" s="666" t="n">
        <f aca="false">SUM(I16:J16)</f>
        <v>0</v>
      </c>
    </row>
    <row r="17" customFormat="false" ht="13.5" hidden="false" customHeight="false" outlineLevel="0" collapsed="false">
      <c r="A17" s="457" t="n">
        <v>8</v>
      </c>
      <c r="B17" s="667"/>
      <c r="C17" s="662"/>
      <c r="D17" s="662"/>
      <c r="E17" s="401"/>
      <c r="F17" s="401"/>
      <c r="G17" s="401"/>
      <c r="H17" s="401"/>
      <c r="I17" s="612"/>
      <c r="J17" s="613"/>
      <c r="K17" s="666" t="n">
        <f aca="false">SUM(I17:J17)</f>
        <v>0</v>
      </c>
    </row>
    <row r="18" customFormat="false" ht="13.5" hidden="false" customHeight="false" outlineLevel="0" collapsed="false">
      <c r="A18" s="255" t="n">
        <v>9</v>
      </c>
      <c r="B18" s="667"/>
      <c r="C18" s="662"/>
      <c r="D18" s="662"/>
      <c r="E18" s="401"/>
      <c r="F18" s="401"/>
      <c r="G18" s="401"/>
      <c r="H18" s="401"/>
      <c r="I18" s="612"/>
      <c r="J18" s="613"/>
      <c r="K18" s="666" t="n">
        <f aca="false">SUM(I18:J18)</f>
        <v>0</v>
      </c>
    </row>
    <row r="19" customFormat="false" ht="13.5" hidden="false" customHeight="false" outlineLevel="0" collapsed="false">
      <c r="A19" s="457" t="n">
        <v>10</v>
      </c>
      <c r="B19" s="667"/>
      <c r="C19" s="662"/>
      <c r="D19" s="662"/>
      <c r="E19" s="401"/>
      <c r="F19" s="401"/>
      <c r="G19" s="401"/>
      <c r="H19" s="401"/>
      <c r="I19" s="612"/>
      <c r="J19" s="613"/>
      <c r="K19" s="666" t="n">
        <f aca="false">SUM(I19:J19)</f>
        <v>0</v>
      </c>
    </row>
    <row r="20" customFormat="false" ht="13.5" hidden="false" customHeight="false" outlineLevel="0" collapsed="false">
      <c r="A20" s="457" t="n">
        <v>11</v>
      </c>
      <c r="B20" s="667"/>
      <c r="C20" s="662"/>
      <c r="D20" s="662"/>
      <c r="E20" s="401"/>
      <c r="F20" s="401"/>
      <c r="G20" s="401"/>
      <c r="H20" s="401"/>
      <c r="I20" s="612"/>
      <c r="J20" s="613"/>
      <c r="K20" s="666" t="n">
        <f aca="false">SUM(I20:J20)</f>
        <v>0</v>
      </c>
    </row>
    <row r="21" customFormat="false" ht="13.5" hidden="false" customHeight="false" outlineLevel="0" collapsed="false">
      <c r="A21" s="255" t="n">
        <v>12</v>
      </c>
      <c r="B21" s="667"/>
      <c r="C21" s="662"/>
      <c r="D21" s="662"/>
      <c r="E21" s="401"/>
      <c r="F21" s="401"/>
      <c r="G21" s="401"/>
      <c r="H21" s="401"/>
      <c r="I21" s="612"/>
      <c r="J21" s="613"/>
      <c r="K21" s="666" t="n">
        <f aca="false">SUM(I21:J21)</f>
        <v>0</v>
      </c>
    </row>
    <row r="22" customFormat="false" ht="13.5" hidden="false" customHeight="false" outlineLevel="0" collapsed="false">
      <c r="A22" s="457" t="n">
        <v>13</v>
      </c>
      <c r="B22" s="667"/>
      <c r="C22" s="662"/>
      <c r="D22" s="662"/>
      <c r="E22" s="401"/>
      <c r="F22" s="401"/>
      <c r="G22" s="401"/>
      <c r="H22" s="401"/>
      <c r="I22" s="612"/>
      <c r="J22" s="613"/>
      <c r="K22" s="666" t="n">
        <f aca="false">SUM(I22:J22)</f>
        <v>0</v>
      </c>
    </row>
    <row r="23" customFormat="false" ht="13.5" hidden="false" customHeight="false" outlineLevel="0" collapsed="false">
      <c r="A23" s="255" t="n">
        <v>14</v>
      </c>
      <c r="B23" s="667"/>
      <c r="C23" s="662"/>
      <c r="D23" s="662"/>
      <c r="E23" s="401"/>
      <c r="F23" s="401"/>
      <c r="G23" s="401"/>
      <c r="H23" s="401"/>
      <c r="I23" s="612"/>
      <c r="J23" s="613"/>
      <c r="K23" s="666" t="n">
        <f aca="false">SUM(I23:J23)</f>
        <v>0</v>
      </c>
    </row>
    <row r="24" customFormat="false" ht="13.5" hidden="false" customHeight="false" outlineLevel="0" collapsed="false">
      <c r="A24" s="457" t="n">
        <v>15</v>
      </c>
      <c r="B24" s="667"/>
      <c r="C24" s="662"/>
      <c r="D24" s="662"/>
      <c r="E24" s="401"/>
      <c r="F24" s="401"/>
      <c r="G24" s="401"/>
      <c r="H24" s="401"/>
      <c r="I24" s="612"/>
      <c r="J24" s="613"/>
      <c r="K24" s="666" t="n">
        <f aca="false">SUM(I24:J24)</f>
        <v>0</v>
      </c>
    </row>
    <row r="25" customFormat="false" ht="13.5" hidden="false" customHeight="false" outlineLevel="0" collapsed="false">
      <c r="A25" s="457" t="n">
        <v>16</v>
      </c>
      <c r="B25" s="667"/>
      <c r="C25" s="662"/>
      <c r="D25" s="662"/>
      <c r="E25" s="401"/>
      <c r="F25" s="401"/>
      <c r="G25" s="401"/>
      <c r="H25" s="401"/>
      <c r="I25" s="612"/>
      <c r="J25" s="613"/>
      <c r="K25" s="666" t="n">
        <f aca="false">SUM(I25:J25)</f>
        <v>0</v>
      </c>
    </row>
    <row r="26" customFormat="false" ht="13.5" hidden="false" customHeight="false" outlineLevel="0" collapsed="false">
      <c r="A26" s="255" t="n">
        <v>17</v>
      </c>
      <c r="B26" s="667"/>
      <c r="C26" s="662"/>
      <c r="D26" s="662"/>
      <c r="E26" s="401"/>
      <c r="F26" s="401"/>
      <c r="G26" s="401"/>
      <c r="H26" s="401"/>
      <c r="I26" s="612"/>
      <c r="J26" s="613"/>
      <c r="K26" s="666" t="n">
        <f aca="false">SUM(I26:J26)</f>
        <v>0</v>
      </c>
    </row>
    <row r="27" customFormat="false" ht="13.5" hidden="false" customHeight="false" outlineLevel="0" collapsed="false">
      <c r="A27" s="457" t="n">
        <v>18</v>
      </c>
      <c r="B27" s="667"/>
      <c r="C27" s="662"/>
      <c r="D27" s="662"/>
      <c r="E27" s="401"/>
      <c r="F27" s="401"/>
      <c r="G27" s="401"/>
      <c r="H27" s="401"/>
      <c r="I27" s="612"/>
      <c r="J27" s="613"/>
      <c r="K27" s="666" t="n">
        <f aca="false">SUM(I27:J27)</f>
        <v>0</v>
      </c>
    </row>
    <row r="28" customFormat="false" ht="13.5" hidden="false" customHeight="false" outlineLevel="0" collapsed="false">
      <c r="A28" s="255" t="n">
        <v>19</v>
      </c>
      <c r="B28" s="667"/>
      <c r="C28" s="662"/>
      <c r="D28" s="662"/>
      <c r="E28" s="401"/>
      <c r="F28" s="401"/>
      <c r="G28" s="401"/>
      <c r="H28" s="401"/>
      <c r="I28" s="612"/>
      <c r="J28" s="613"/>
      <c r="K28" s="666" t="n">
        <f aca="false">SUM(I28:J28)</f>
        <v>0</v>
      </c>
    </row>
    <row r="29" customFormat="false" ht="13.5" hidden="false" customHeight="false" outlineLevel="0" collapsed="false">
      <c r="A29" s="457" t="n">
        <v>20</v>
      </c>
      <c r="B29" s="667"/>
      <c r="C29" s="662"/>
      <c r="D29" s="662"/>
      <c r="E29" s="401"/>
      <c r="F29" s="401"/>
      <c r="G29" s="401"/>
      <c r="H29" s="401"/>
      <c r="I29" s="612"/>
      <c r="J29" s="613"/>
      <c r="K29" s="666" t="n">
        <f aca="false">SUM(I29:J29)</f>
        <v>0</v>
      </c>
    </row>
    <row r="30" customFormat="false" ht="13.5" hidden="false" customHeight="false" outlineLevel="0" collapsed="false">
      <c r="A30" s="457" t="s">
        <v>1112</v>
      </c>
      <c r="B30" s="393"/>
      <c r="C30" s="393"/>
      <c r="D30" s="393"/>
      <c r="E30" s="393"/>
      <c r="F30" s="393"/>
      <c r="G30" s="598"/>
      <c r="H30" s="598"/>
      <c r="I30" s="668" t="n">
        <f aca="false">SUM(I10:I29)</f>
        <v>0</v>
      </c>
      <c r="J30" s="668" t="n">
        <f aca="false">SUM(J10:J29)</f>
        <v>0</v>
      </c>
      <c r="K30" s="666" t="n">
        <f aca="false">SUM(I30:J30)</f>
        <v>0</v>
      </c>
    </row>
    <row r="31" customFormat="false" ht="13.5" hidden="false" customHeight="false" outlineLevel="0" collapsed="false">
      <c r="A31" s="240"/>
      <c r="B31" s="240"/>
      <c r="C31" s="240"/>
      <c r="D31" s="240"/>
      <c r="E31" s="240"/>
      <c r="F31" s="240"/>
      <c r="G31" s="240"/>
      <c r="H31" s="240"/>
      <c r="I31" s="240"/>
      <c r="J31" s="240"/>
    </row>
    <row r="32" customFormat="false" ht="13.5" hidden="false" customHeight="false" outlineLevel="0" collapsed="false">
      <c r="A32" s="240"/>
      <c r="B32" s="240"/>
      <c r="C32" s="240"/>
      <c r="D32" s="240"/>
      <c r="E32" s="240"/>
      <c r="F32" s="240"/>
      <c r="G32" s="240"/>
      <c r="H32" s="240"/>
      <c r="I32" s="240"/>
      <c r="J32" s="240"/>
    </row>
    <row r="33" customFormat="false" ht="13.5" hidden="false" customHeight="true" outlineLevel="0" collapsed="false">
      <c r="A33" s="244" t="s">
        <v>558</v>
      </c>
      <c r="B33" s="244"/>
      <c r="C33" s="278" t="s">
        <v>1113</v>
      </c>
      <c r="D33" s="278"/>
      <c r="E33" s="278"/>
      <c r="F33" s="278"/>
      <c r="G33" s="278"/>
      <c r="H33" s="278"/>
      <c r="I33" s="278"/>
      <c r="J33" s="240"/>
    </row>
    <row r="34" customFormat="false" ht="15" hidden="false" customHeight="true" outlineLevel="0" collapsed="false">
      <c r="A34" s="240"/>
      <c r="B34" s="240"/>
      <c r="C34" s="278" t="s">
        <v>1114</v>
      </c>
      <c r="D34" s="278"/>
      <c r="E34" s="278"/>
      <c r="F34" s="278"/>
      <c r="G34" s="278"/>
      <c r="H34" s="278"/>
      <c r="I34" s="278"/>
      <c r="J34" s="240"/>
    </row>
    <row r="35" customFormat="false" ht="15" hidden="false" customHeight="true" outlineLevel="0" collapsed="false">
      <c r="C35" s="278" t="s">
        <v>1115</v>
      </c>
      <c r="D35" s="278"/>
      <c r="E35" s="278"/>
      <c r="F35" s="278"/>
      <c r="G35" s="278"/>
      <c r="H35" s="278"/>
      <c r="I35" s="278"/>
    </row>
  </sheetData>
  <mergeCells count="74">
    <mergeCell ref="B2:J2"/>
    <mergeCell ref="B4:F4"/>
    <mergeCell ref="C6:E6"/>
    <mergeCell ref="B7:F7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B30:D30"/>
    <mergeCell ref="E30:F30"/>
    <mergeCell ref="G30:H30"/>
    <mergeCell ref="A33:B33"/>
    <mergeCell ref="C33:I33"/>
    <mergeCell ref="C34:I34"/>
    <mergeCell ref="C35:I3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5" activeCellId="0" sqref="I15"/>
    </sheetView>
  </sheetViews>
  <sheetFormatPr defaultColWidth="8.54296875" defaultRowHeight="12.75" zeroHeight="false" outlineLevelRow="1" outlineLevelCol="0"/>
  <cols>
    <col collapsed="false" customWidth="true" hidden="false" outlineLevel="0" max="2" min="2" style="0" width="19.33"/>
    <col collapsed="false" customWidth="true" hidden="false" outlineLevel="0" max="4" min="4" style="0" width="26"/>
    <col collapsed="false" customWidth="true" hidden="false" outlineLevel="0" max="11" min="9" style="0" width="17.11"/>
    <col collapsed="false" customWidth="true" hidden="false" outlineLevel="0" max="13" min="13" style="0" width="16.33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1" t="s">
        <v>4</v>
      </c>
      <c r="L1" s="241"/>
    </row>
    <row r="2" customFormat="false" ht="15" hidden="false" customHeight="true" outlineLevel="0" collapsed="false">
      <c r="A2" s="240"/>
      <c r="B2" s="658" t="s">
        <v>1116</v>
      </c>
      <c r="C2" s="658"/>
      <c r="D2" s="658"/>
      <c r="E2" s="658"/>
      <c r="F2" s="658"/>
      <c r="G2" s="658"/>
      <c r="H2" s="658"/>
      <c r="I2" s="658"/>
      <c r="J2" s="658"/>
      <c r="K2" s="658"/>
      <c r="L2" s="669"/>
    </row>
    <row r="3" customFormat="false" ht="13.5" hidden="false" customHeight="false" outlineLevel="1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  <c r="L3" s="243"/>
    </row>
    <row r="4" customFormat="false" ht="13.5" hidden="false" customHeight="false" outlineLevel="1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  <c r="K4" s="245"/>
      <c r="L4" s="245"/>
    </row>
    <row r="5" customFormat="false" ht="14.25" hidden="false" customHeight="false" outlineLevel="1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  <c r="K5" s="243"/>
      <c r="L5" s="243"/>
    </row>
    <row r="6" customFormat="false" ht="14.25" hidden="false" customHeight="false" outlineLevel="1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  <c r="K6" s="243"/>
      <c r="L6" s="243"/>
    </row>
    <row r="7" customFormat="false" ht="14.25" hidden="false" customHeight="true" outlineLevel="1" collapsed="false">
      <c r="A7" s="246" t="n">
        <v>2</v>
      </c>
      <c r="B7" s="653" t="s">
        <v>8</v>
      </c>
      <c r="C7" s="653"/>
      <c r="D7" s="653"/>
      <c r="E7" s="653"/>
      <c r="F7" s="653"/>
      <c r="G7" s="552" t="n">
        <f aca="false">'150.00'!K10</f>
        <v>2025</v>
      </c>
      <c r="H7" s="244"/>
      <c r="I7" s="244"/>
      <c r="J7" s="243"/>
    </row>
    <row r="8" customFormat="false" ht="14.25" hidden="false" customHeight="false" outlineLevel="0" collapsed="false">
      <c r="A8" s="240"/>
      <c r="B8" s="240"/>
      <c r="C8" s="240"/>
      <c r="D8" s="240"/>
      <c r="E8" s="240"/>
      <c r="F8" s="240"/>
      <c r="G8" s="240"/>
      <c r="H8" s="240"/>
      <c r="I8" s="241" t="s">
        <v>245</v>
      </c>
      <c r="J8" s="241" t="s">
        <v>884</v>
      </c>
      <c r="K8" s="241" t="s">
        <v>4</v>
      </c>
    </row>
    <row r="9" customFormat="false" ht="45" hidden="false" customHeight="true" outlineLevel="0" collapsed="false">
      <c r="A9" s="659" t="s">
        <v>441</v>
      </c>
      <c r="B9" s="660" t="s">
        <v>1108</v>
      </c>
      <c r="C9" s="605" t="s">
        <v>1109</v>
      </c>
      <c r="D9" s="605"/>
      <c r="E9" s="647" t="s">
        <v>1110</v>
      </c>
      <c r="F9" s="647"/>
      <c r="G9" s="604" t="s">
        <v>1111</v>
      </c>
      <c r="H9" s="604"/>
      <c r="I9" s="606" t="s">
        <v>888</v>
      </c>
      <c r="J9" s="606" t="s">
        <v>889</v>
      </c>
      <c r="K9" s="635" t="s">
        <v>35</v>
      </c>
    </row>
    <row r="10" customFormat="false" ht="13.5" hidden="false" customHeight="false" outlineLevel="0" collapsed="false">
      <c r="A10" s="556" t="n">
        <v>1</v>
      </c>
      <c r="B10" s="661"/>
      <c r="C10" s="662"/>
      <c r="D10" s="662"/>
      <c r="E10" s="662"/>
      <c r="F10" s="662"/>
      <c r="G10" s="662"/>
      <c r="H10" s="662"/>
      <c r="I10" s="663"/>
      <c r="J10" s="664"/>
      <c r="K10" s="665" t="n">
        <f aca="false">SUM(I10:J10)</f>
        <v>0</v>
      </c>
    </row>
    <row r="11" customFormat="false" ht="13.5" hidden="false" customHeight="false" outlineLevel="0" collapsed="false">
      <c r="A11" s="556" t="n">
        <v>2</v>
      </c>
      <c r="B11" s="400"/>
      <c r="C11" s="662"/>
      <c r="D11" s="662"/>
      <c r="E11" s="401"/>
      <c r="F11" s="401"/>
      <c r="G11" s="401"/>
      <c r="H11" s="401"/>
      <c r="I11" s="612"/>
      <c r="J11" s="613"/>
      <c r="K11" s="666" t="n">
        <f aca="false">SUM(I11:J11)</f>
        <v>0</v>
      </c>
    </row>
    <row r="12" customFormat="false" ht="13.5" hidden="false" customHeight="false" outlineLevel="0" collapsed="false">
      <c r="A12" s="457" t="n">
        <v>3</v>
      </c>
      <c r="B12" s="667"/>
      <c r="C12" s="662"/>
      <c r="D12" s="662"/>
      <c r="E12" s="401"/>
      <c r="F12" s="401"/>
      <c r="G12" s="401"/>
      <c r="H12" s="401"/>
      <c r="I12" s="612"/>
      <c r="J12" s="613"/>
      <c r="K12" s="666" t="n">
        <f aca="false">SUM(I12:J12)</f>
        <v>0</v>
      </c>
    </row>
    <row r="13" customFormat="false" ht="13.5" hidden="false" customHeight="false" outlineLevel="0" collapsed="false">
      <c r="A13" s="255" t="n">
        <v>4</v>
      </c>
      <c r="B13" s="667"/>
      <c r="C13" s="662"/>
      <c r="D13" s="662"/>
      <c r="E13" s="401"/>
      <c r="F13" s="401"/>
      <c r="G13" s="401"/>
      <c r="H13" s="401"/>
      <c r="I13" s="612"/>
      <c r="J13" s="613"/>
      <c r="K13" s="666" t="n">
        <f aca="false">SUM(I13:J13)</f>
        <v>0</v>
      </c>
    </row>
    <row r="14" customFormat="false" ht="13.5" hidden="false" customHeight="false" outlineLevel="0" collapsed="false">
      <c r="A14" s="457" t="n">
        <v>5</v>
      </c>
      <c r="B14" s="667"/>
      <c r="C14" s="662"/>
      <c r="D14" s="662"/>
      <c r="E14" s="401"/>
      <c r="F14" s="401"/>
      <c r="G14" s="401"/>
      <c r="H14" s="401"/>
      <c r="I14" s="612"/>
      <c r="J14" s="613"/>
      <c r="K14" s="666" t="n">
        <f aca="false">SUM(I14:J14)</f>
        <v>0</v>
      </c>
    </row>
    <row r="15" customFormat="false" ht="13.5" hidden="false" customHeight="false" outlineLevel="0" collapsed="false">
      <c r="A15" s="457" t="n">
        <v>6</v>
      </c>
      <c r="B15" s="667"/>
      <c r="C15" s="662"/>
      <c r="D15" s="662"/>
      <c r="E15" s="401"/>
      <c r="F15" s="401"/>
      <c r="G15" s="401"/>
      <c r="H15" s="401"/>
      <c r="I15" s="612"/>
      <c r="J15" s="613"/>
      <c r="K15" s="666" t="n">
        <f aca="false">SUM(I15:J15)</f>
        <v>0</v>
      </c>
    </row>
    <row r="16" customFormat="false" ht="13.5" hidden="false" customHeight="false" outlineLevel="0" collapsed="false">
      <c r="A16" s="255" t="n">
        <v>7</v>
      </c>
      <c r="B16" s="667"/>
      <c r="C16" s="662"/>
      <c r="D16" s="662"/>
      <c r="E16" s="401"/>
      <c r="F16" s="401"/>
      <c r="G16" s="401"/>
      <c r="H16" s="401"/>
      <c r="I16" s="612"/>
      <c r="J16" s="613"/>
      <c r="K16" s="666" t="n">
        <f aca="false">SUM(I16:J16)</f>
        <v>0</v>
      </c>
    </row>
    <row r="17" customFormat="false" ht="13.5" hidden="false" customHeight="false" outlineLevel="0" collapsed="false">
      <c r="A17" s="457" t="n">
        <v>8</v>
      </c>
      <c r="B17" s="667"/>
      <c r="C17" s="662"/>
      <c r="D17" s="662"/>
      <c r="E17" s="401"/>
      <c r="F17" s="401"/>
      <c r="G17" s="401"/>
      <c r="H17" s="401"/>
      <c r="I17" s="612"/>
      <c r="J17" s="613"/>
      <c r="K17" s="666" t="n">
        <f aca="false">SUM(I17:J17)</f>
        <v>0</v>
      </c>
    </row>
    <row r="18" customFormat="false" ht="13.5" hidden="false" customHeight="false" outlineLevel="0" collapsed="false">
      <c r="A18" s="255" t="n">
        <v>9</v>
      </c>
      <c r="B18" s="667"/>
      <c r="C18" s="662"/>
      <c r="D18" s="662"/>
      <c r="E18" s="401"/>
      <c r="F18" s="401"/>
      <c r="G18" s="401"/>
      <c r="H18" s="401"/>
      <c r="I18" s="612"/>
      <c r="J18" s="613"/>
      <c r="K18" s="666" t="n">
        <f aca="false">SUM(I18:J18)</f>
        <v>0</v>
      </c>
    </row>
    <row r="19" customFormat="false" ht="13.5" hidden="false" customHeight="false" outlineLevel="0" collapsed="false">
      <c r="A19" s="457" t="n">
        <v>10</v>
      </c>
      <c r="B19" s="667"/>
      <c r="C19" s="662"/>
      <c r="D19" s="662"/>
      <c r="E19" s="401"/>
      <c r="F19" s="401"/>
      <c r="G19" s="401"/>
      <c r="H19" s="401"/>
      <c r="I19" s="612"/>
      <c r="J19" s="613"/>
      <c r="K19" s="666" t="n">
        <f aca="false">SUM(I19:J19)</f>
        <v>0</v>
      </c>
    </row>
    <row r="20" customFormat="false" ht="13.5" hidden="false" customHeight="false" outlineLevel="0" collapsed="false">
      <c r="A20" s="457" t="n">
        <v>11</v>
      </c>
      <c r="B20" s="667"/>
      <c r="C20" s="662"/>
      <c r="D20" s="662"/>
      <c r="E20" s="401"/>
      <c r="F20" s="401"/>
      <c r="G20" s="401"/>
      <c r="H20" s="401"/>
      <c r="I20" s="612"/>
      <c r="J20" s="613"/>
      <c r="K20" s="666" t="n">
        <f aca="false">SUM(I20:J20)</f>
        <v>0</v>
      </c>
    </row>
    <row r="21" customFormat="false" ht="13.5" hidden="false" customHeight="false" outlineLevel="0" collapsed="false">
      <c r="A21" s="255" t="n">
        <v>12</v>
      </c>
      <c r="B21" s="667"/>
      <c r="C21" s="662"/>
      <c r="D21" s="662"/>
      <c r="E21" s="401"/>
      <c r="F21" s="401"/>
      <c r="G21" s="401"/>
      <c r="H21" s="401"/>
      <c r="I21" s="612"/>
      <c r="J21" s="613"/>
      <c r="K21" s="666" t="n">
        <f aca="false">SUM(I21:J21)</f>
        <v>0</v>
      </c>
    </row>
    <row r="22" customFormat="false" ht="13.5" hidden="false" customHeight="false" outlineLevel="0" collapsed="false">
      <c r="A22" s="457" t="n">
        <v>13</v>
      </c>
      <c r="B22" s="667"/>
      <c r="C22" s="662"/>
      <c r="D22" s="662"/>
      <c r="E22" s="401"/>
      <c r="F22" s="401"/>
      <c r="G22" s="401"/>
      <c r="H22" s="401"/>
      <c r="I22" s="612"/>
      <c r="J22" s="613"/>
      <c r="K22" s="666" t="n">
        <f aca="false">SUM(I22:J22)</f>
        <v>0</v>
      </c>
    </row>
    <row r="23" customFormat="false" ht="13.5" hidden="false" customHeight="false" outlineLevel="0" collapsed="false">
      <c r="A23" s="255" t="n">
        <v>14</v>
      </c>
      <c r="B23" s="667"/>
      <c r="C23" s="662"/>
      <c r="D23" s="662"/>
      <c r="E23" s="401"/>
      <c r="F23" s="401"/>
      <c r="G23" s="401"/>
      <c r="H23" s="401"/>
      <c r="I23" s="612"/>
      <c r="J23" s="613"/>
      <c r="K23" s="666" t="n">
        <f aca="false">SUM(I23:J23)</f>
        <v>0</v>
      </c>
    </row>
    <row r="24" customFormat="false" ht="13.5" hidden="false" customHeight="false" outlineLevel="0" collapsed="false">
      <c r="A24" s="457" t="n">
        <v>15</v>
      </c>
      <c r="B24" s="667"/>
      <c r="C24" s="662"/>
      <c r="D24" s="662"/>
      <c r="E24" s="401"/>
      <c r="F24" s="401"/>
      <c r="G24" s="401"/>
      <c r="H24" s="401"/>
      <c r="I24" s="612"/>
      <c r="J24" s="613"/>
      <c r="K24" s="666" t="n">
        <f aca="false">SUM(I24:J24)</f>
        <v>0</v>
      </c>
    </row>
    <row r="25" customFormat="false" ht="13.5" hidden="false" customHeight="false" outlineLevel="0" collapsed="false">
      <c r="A25" s="457" t="n">
        <v>16</v>
      </c>
      <c r="B25" s="667"/>
      <c r="C25" s="662"/>
      <c r="D25" s="662"/>
      <c r="E25" s="401"/>
      <c r="F25" s="401"/>
      <c r="G25" s="401"/>
      <c r="H25" s="401"/>
      <c r="I25" s="612"/>
      <c r="J25" s="613"/>
      <c r="K25" s="666" t="n">
        <f aca="false">SUM(I25:J25)</f>
        <v>0</v>
      </c>
    </row>
    <row r="26" customFormat="false" ht="13.5" hidden="false" customHeight="false" outlineLevel="0" collapsed="false">
      <c r="A26" s="255" t="n">
        <v>17</v>
      </c>
      <c r="B26" s="667"/>
      <c r="C26" s="662"/>
      <c r="D26" s="662"/>
      <c r="E26" s="401"/>
      <c r="F26" s="401"/>
      <c r="G26" s="401"/>
      <c r="H26" s="401"/>
      <c r="I26" s="612"/>
      <c r="J26" s="613"/>
      <c r="K26" s="666" t="n">
        <f aca="false">SUM(I26:J26)</f>
        <v>0</v>
      </c>
    </row>
    <row r="27" customFormat="false" ht="13.5" hidden="false" customHeight="false" outlineLevel="0" collapsed="false">
      <c r="A27" s="457" t="n">
        <v>18</v>
      </c>
      <c r="B27" s="667"/>
      <c r="C27" s="662"/>
      <c r="D27" s="662"/>
      <c r="E27" s="401"/>
      <c r="F27" s="401"/>
      <c r="G27" s="401"/>
      <c r="H27" s="401"/>
      <c r="I27" s="612"/>
      <c r="J27" s="613"/>
      <c r="K27" s="666" t="n">
        <f aca="false">SUM(I27:J27)</f>
        <v>0</v>
      </c>
    </row>
    <row r="28" customFormat="false" ht="13.5" hidden="false" customHeight="false" outlineLevel="0" collapsed="false">
      <c r="A28" s="255" t="n">
        <v>19</v>
      </c>
      <c r="B28" s="667"/>
      <c r="C28" s="662"/>
      <c r="D28" s="662"/>
      <c r="E28" s="401"/>
      <c r="F28" s="401"/>
      <c r="G28" s="401"/>
      <c r="H28" s="401"/>
      <c r="I28" s="612"/>
      <c r="J28" s="613"/>
      <c r="K28" s="666" t="n">
        <f aca="false">SUM(I28:J28)</f>
        <v>0</v>
      </c>
    </row>
    <row r="29" customFormat="false" ht="13.5" hidden="false" customHeight="false" outlineLevel="0" collapsed="false">
      <c r="A29" s="457" t="n">
        <v>20</v>
      </c>
      <c r="B29" s="667"/>
      <c r="C29" s="662"/>
      <c r="D29" s="662"/>
      <c r="E29" s="401"/>
      <c r="F29" s="401"/>
      <c r="G29" s="401"/>
      <c r="H29" s="401"/>
      <c r="I29" s="612"/>
      <c r="J29" s="613"/>
      <c r="K29" s="666" t="n">
        <f aca="false">SUM(I29:J29)</f>
        <v>0</v>
      </c>
    </row>
    <row r="30" customFormat="false" ht="13.5" hidden="false" customHeight="false" outlineLevel="0" collapsed="false">
      <c r="A30" s="457" t="s">
        <v>1112</v>
      </c>
      <c r="B30" s="393"/>
      <c r="C30" s="393"/>
      <c r="D30" s="393"/>
      <c r="E30" s="393"/>
      <c r="F30" s="393"/>
      <c r="G30" s="598"/>
      <c r="H30" s="598"/>
      <c r="I30" s="668" t="n">
        <f aca="false">SUM(I10:I29)</f>
        <v>0</v>
      </c>
      <c r="J30" s="668" t="n">
        <f aca="false">SUM(J10:J29)</f>
        <v>0</v>
      </c>
      <c r="K30" s="666" t="n">
        <f aca="false">SUM(I30:J30)</f>
        <v>0</v>
      </c>
    </row>
    <row r="31" customFormat="false" ht="13.5" hidden="false" customHeight="false" outlineLevel="0" collapsed="false">
      <c r="A31" s="240"/>
      <c r="B31" s="240"/>
      <c r="C31" s="240"/>
      <c r="D31" s="240"/>
      <c r="E31" s="240"/>
      <c r="F31" s="240"/>
      <c r="G31" s="240"/>
      <c r="H31" s="240"/>
      <c r="I31" s="240"/>
      <c r="J31" s="240"/>
    </row>
    <row r="32" customFormat="false" ht="13.5" hidden="false" customHeight="false" outlineLevel="0" collapsed="false">
      <c r="A32" s="240"/>
      <c r="B32" s="240"/>
      <c r="C32" s="240"/>
      <c r="D32" s="240"/>
      <c r="E32" s="240"/>
      <c r="F32" s="240"/>
      <c r="G32" s="240"/>
      <c r="H32" s="240"/>
      <c r="I32" s="240"/>
      <c r="J32" s="240"/>
    </row>
    <row r="33" customFormat="false" ht="13.5" hidden="false" customHeight="true" outlineLevel="0" collapsed="false">
      <c r="A33" s="244" t="s">
        <v>558</v>
      </c>
      <c r="B33" s="244"/>
      <c r="C33" s="278" t="s">
        <v>1117</v>
      </c>
      <c r="D33" s="278"/>
      <c r="E33" s="278"/>
      <c r="F33" s="278"/>
      <c r="G33" s="278"/>
      <c r="H33" s="278"/>
      <c r="I33" s="278"/>
      <c r="J33" s="240"/>
    </row>
    <row r="34" customFormat="false" ht="15" hidden="false" customHeight="true" outlineLevel="0" collapsed="false">
      <c r="A34" s="240"/>
      <c r="B34" s="240"/>
      <c r="C34" s="278" t="s">
        <v>1118</v>
      </c>
      <c r="D34" s="278"/>
      <c r="E34" s="278"/>
      <c r="F34" s="278"/>
      <c r="G34" s="278"/>
      <c r="H34" s="278"/>
      <c r="I34" s="278"/>
      <c r="J34" s="240"/>
    </row>
    <row r="35" customFormat="false" ht="15" hidden="false" customHeight="true" outlineLevel="0" collapsed="false">
      <c r="C35" s="278" t="s">
        <v>1119</v>
      </c>
      <c r="D35" s="278"/>
      <c r="E35" s="278"/>
      <c r="F35" s="278"/>
      <c r="G35" s="278"/>
      <c r="H35" s="278"/>
      <c r="I35" s="278"/>
    </row>
  </sheetData>
  <mergeCells count="74">
    <mergeCell ref="B2:K2"/>
    <mergeCell ref="B4:H4"/>
    <mergeCell ref="C6:E6"/>
    <mergeCell ref="B7:F7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B30:D30"/>
    <mergeCell ref="E30:F30"/>
    <mergeCell ref="G30:H30"/>
    <mergeCell ref="A33:B33"/>
    <mergeCell ref="C33:I33"/>
    <mergeCell ref="C34:I34"/>
    <mergeCell ref="C35:I3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4" activeCellId="0" sqref="J14"/>
    </sheetView>
  </sheetViews>
  <sheetFormatPr defaultColWidth="8.54296875" defaultRowHeight="12.75" zeroHeight="false" outlineLevelRow="0" outlineLevelCol="0"/>
  <cols>
    <col collapsed="false" customWidth="true" hidden="false" outlineLevel="0" max="4" min="4" style="0" width="20.11"/>
    <col collapsed="false" customWidth="true" hidden="false" outlineLevel="0" max="11" min="9" style="0" width="20.33"/>
    <col collapsed="false" customWidth="true" hidden="false" outlineLevel="0" max="12" min="12" style="0" width="25.67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1" t="s">
        <v>4</v>
      </c>
    </row>
    <row r="2" customFormat="false" ht="15" hidden="false" customHeight="true" outlineLevel="0" collapsed="false">
      <c r="A2" s="240"/>
      <c r="B2" s="658" t="s">
        <v>1120</v>
      </c>
      <c r="C2" s="658"/>
      <c r="D2" s="658"/>
      <c r="E2" s="658"/>
      <c r="F2" s="658"/>
      <c r="G2" s="658"/>
      <c r="H2" s="658"/>
      <c r="I2" s="658"/>
      <c r="J2" s="658"/>
      <c r="K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  <c r="K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  <c r="K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2</v>
      </c>
      <c r="B7" s="243" t="s">
        <v>8</v>
      </c>
      <c r="C7" s="243"/>
      <c r="D7" s="243"/>
      <c r="E7" s="243"/>
      <c r="F7" s="243"/>
      <c r="G7" s="243"/>
      <c r="H7" s="243"/>
      <c r="J7" s="552" t="n">
        <f aca="false">'150.00'!K10</f>
        <v>2025</v>
      </c>
      <c r="K7" s="243"/>
    </row>
    <row r="8" customFormat="false" ht="14.25" hidden="false" customHeight="false" outlineLevel="0" collapsed="false">
      <c r="A8" s="240"/>
      <c r="B8" s="240"/>
      <c r="C8" s="240"/>
      <c r="D8" s="240"/>
      <c r="E8" s="240"/>
      <c r="F8" s="240"/>
      <c r="G8" s="240"/>
      <c r="H8" s="240"/>
      <c r="I8" s="241" t="s">
        <v>245</v>
      </c>
      <c r="J8" s="241" t="s">
        <v>884</v>
      </c>
      <c r="K8" s="241" t="s">
        <v>4</v>
      </c>
    </row>
    <row r="9" customFormat="false" ht="45" hidden="false" customHeight="true" outlineLevel="0" collapsed="false">
      <c r="A9" s="659" t="s">
        <v>441</v>
      </c>
      <c r="B9" s="660" t="s">
        <v>1121</v>
      </c>
      <c r="C9" s="605" t="s">
        <v>1109</v>
      </c>
      <c r="D9" s="605"/>
      <c r="E9" s="647" t="s">
        <v>1110</v>
      </c>
      <c r="F9" s="647"/>
      <c r="G9" s="604" t="s">
        <v>1111</v>
      </c>
      <c r="H9" s="604"/>
      <c r="I9" s="606" t="s">
        <v>888</v>
      </c>
      <c r="J9" s="606" t="s">
        <v>889</v>
      </c>
      <c r="K9" s="635" t="s">
        <v>35</v>
      </c>
    </row>
    <row r="10" customFormat="false" ht="13.5" hidden="false" customHeight="false" outlineLevel="0" collapsed="false">
      <c r="A10" s="556" t="n">
        <v>1</v>
      </c>
      <c r="B10" s="661"/>
      <c r="C10" s="662"/>
      <c r="D10" s="662"/>
      <c r="E10" s="662"/>
      <c r="F10" s="662"/>
      <c r="G10" s="662"/>
      <c r="H10" s="662"/>
      <c r="I10" s="663"/>
      <c r="J10" s="664"/>
      <c r="K10" s="665" t="n">
        <f aca="false">SUM(I10:J10)</f>
        <v>0</v>
      </c>
    </row>
    <row r="11" customFormat="false" ht="13.5" hidden="false" customHeight="false" outlineLevel="0" collapsed="false">
      <c r="A11" s="556" t="n">
        <v>2</v>
      </c>
      <c r="B11" s="400"/>
      <c r="C11" s="662"/>
      <c r="D11" s="662"/>
      <c r="E11" s="401"/>
      <c r="F11" s="401"/>
      <c r="G11" s="401"/>
      <c r="H11" s="401"/>
      <c r="I11" s="612"/>
      <c r="J11" s="613"/>
      <c r="K11" s="666" t="n">
        <f aca="false">SUM(I11:J11)</f>
        <v>0</v>
      </c>
    </row>
    <row r="12" customFormat="false" ht="13.5" hidden="false" customHeight="false" outlineLevel="0" collapsed="false">
      <c r="A12" s="457" t="n">
        <v>3</v>
      </c>
      <c r="B12" s="667"/>
      <c r="C12" s="662"/>
      <c r="D12" s="662"/>
      <c r="E12" s="401"/>
      <c r="F12" s="401"/>
      <c r="G12" s="401"/>
      <c r="H12" s="401"/>
      <c r="I12" s="612"/>
      <c r="J12" s="613"/>
      <c r="K12" s="666" t="n">
        <f aca="false">SUM(I12:J12)</f>
        <v>0</v>
      </c>
    </row>
    <row r="13" customFormat="false" ht="13.5" hidden="false" customHeight="false" outlineLevel="0" collapsed="false">
      <c r="A13" s="255" t="n">
        <v>4</v>
      </c>
      <c r="B13" s="667"/>
      <c r="C13" s="662"/>
      <c r="D13" s="662"/>
      <c r="E13" s="401"/>
      <c r="F13" s="401"/>
      <c r="G13" s="401"/>
      <c r="H13" s="401"/>
      <c r="I13" s="612"/>
      <c r="J13" s="613"/>
      <c r="K13" s="666" t="n">
        <f aca="false">SUM(I13:J13)</f>
        <v>0</v>
      </c>
    </row>
    <row r="14" customFormat="false" ht="13.5" hidden="false" customHeight="false" outlineLevel="0" collapsed="false">
      <c r="A14" s="457" t="n">
        <v>5</v>
      </c>
      <c r="B14" s="667"/>
      <c r="C14" s="662"/>
      <c r="D14" s="662"/>
      <c r="E14" s="401"/>
      <c r="F14" s="401"/>
      <c r="G14" s="401"/>
      <c r="H14" s="401"/>
      <c r="I14" s="612"/>
      <c r="J14" s="613"/>
      <c r="K14" s="666" t="n">
        <f aca="false">SUM(I14:J14)</f>
        <v>0</v>
      </c>
    </row>
    <row r="15" customFormat="false" ht="13.5" hidden="false" customHeight="false" outlineLevel="0" collapsed="false">
      <c r="A15" s="457" t="n">
        <v>6</v>
      </c>
      <c r="B15" s="667"/>
      <c r="C15" s="662"/>
      <c r="D15" s="662"/>
      <c r="E15" s="401"/>
      <c r="F15" s="401"/>
      <c r="G15" s="401"/>
      <c r="H15" s="401"/>
      <c r="I15" s="612"/>
      <c r="J15" s="613"/>
      <c r="K15" s="666" t="n">
        <f aca="false">SUM(I15:J15)</f>
        <v>0</v>
      </c>
    </row>
    <row r="16" customFormat="false" ht="13.5" hidden="false" customHeight="false" outlineLevel="0" collapsed="false">
      <c r="A16" s="255" t="n">
        <v>7</v>
      </c>
      <c r="B16" s="667"/>
      <c r="C16" s="662"/>
      <c r="D16" s="662"/>
      <c r="E16" s="401"/>
      <c r="F16" s="401"/>
      <c r="G16" s="401"/>
      <c r="H16" s="401"/>
      <c r="I16" s="612"/>
      <c r="J16" s="613"/>
      <c r="K16" s="666" t="n">
        <f aca="false">SUM(I16:J16)</f>
        <v>0</v>
      </c>
    </row>
    <row r="17" customFormat="false" ht="13.5" hidden="false" customHeight="false" outlineLevel="0" collapsed="false">
      <c r="A17" s="457" t="n">
        <v>8</v>
      </c>
      <c r="B17" s="667"/>
      <c r="C17" s="662"/>
      <c r="D17" s="662"/>
      <c r="E17" s="401"/>
      <c r="F17" s="401"/>
      <c r="G17" s="401"/>
      <c r="H17" s="401"/>
      <c r="I17" s="612"/>
      <c r="J17" s="613"/>
      <c r="K17" s="666" t="n">
        <f aca="false">SUM(I17:J17)</f>
        <v>0</v>
      </c>
    </row>
    <row r="18" customFormat="false" ht="13.5" hidden="false" customHeight="false" outlineLevel="0" collapsed="false">
      <c r="A18" s="255" t="n">
        <v>9</v>
      </c>
      <c r="B18" s="667"/>
      <c r="C18" s="662"/>
      <c r="D18" s="662"/>
      <c r="E18" s="401"/>
      <c r="F18" s="401"/>
      <c r="G18" s="401"/>
      <c r="H18" s="401"/>
      <c r="I18" s="612"/>
      <c r="J18" s="613"/>
      <c r="K18" s="666" t="n">
        <f aca="false">SUM(I18:J18)</f>
        <v>0</v>
      </c>
    </row>
    <row r="19" customFormat="false" ht="13.5" hidden="false" customHeight="false" outlineLevel="0" collapsed="false">
      <c r="A19" s="457" t="n">
        <v>10</v>
      </c>
      <c r="B19" s="667"/>
      <c r="C19" s="662"/>
      <c r="D19" s="662"/>
      <c r="E19" s="401"/>
      <c r="F19" s="401"/>
      <c r="G19" s="401"/>
      <c r="H19" s="401"/>
      <c r="I19" s="612"/>
      <c r="J19" s="613"/>
      <c r="K19" s="666" t="n">
        <f aca="false">SUM(I19:J19)</f>
        <v>0</v>
      </c>
    </row>
    <row r="20" customFormat="false" ht="13.5" hidden="false" customHeight="false" outlineLevel="0" collapsed="false">
      <c r="A20" s="457" t="s">
        <v>1112</v>
      </c>
      <c r="B20" s="393"/>
      <c r="C20" s="393"/>
      <c r="D20" s="393"/>
      <c r="E20" s="393"/>
      <c r="F20" s="393"/>
      <c r="G20" s="598"/>
      <c r="H20" s="598"/>
      <c r="I20" s="668" t="n">
        <f aca="false">SUM(I10:I19)</f>
        <v>0</v>
      </c>
      <c r="J20" s="668" t="n">
        <f aca="false">SUM(J10:J19)</f>
        <v>0</v>
      </c>
      <c r="K20" s="666" t="n">
        <f aca="false">SUM(I20:J20)</f>
        <v>0</v>
      </c>
    </row>
    <row r="21" customFormat="false" ht="13.5" hidden="false" customHeight="false" outlineLevel="0" collapsed="false">
      <c r="A21" s="240"/>
      <c r="B21" s="240"/>
      <c r="C21" s="240"/>
      <c r="D21" s="240"/>
      <c r="E21" s="240"/>
      <c r="F21" s="240"/>
      <c r="G21" s="240"/>
      <c r="H21" s="240"/>
      <c r="I21" s="240"/>
      <c r="J21" s="240"/>
    </row>
    <row r="22" customFormat="false" ht="13.5" hidden="false" customHeight="false" outlineLevel="0" collapsed="false">
      <c r="A22" s="240"/>
      <c r="B22" s="240"/>
      <c r="C22" s="240"/>
      <c r="D22" s="240"/>
      <c r="E22" s="240"/>
      <c r="F22" s="240"/>
      <c r="G22" s="240"/>
      <c r="H22" s="240"/>
      <c r="I22" s="240"/>
      <c r="J22" s="240"/>
    </row>
    <row r="23" customFormat="false" ht="13.5" hidden="false" customHeight="true" outlineLevel="0" collapsed="false">
      <c r="A23" s="244" t="s">
        <v>558</v>
      </c>
      <c r="B23" s="244"/>
      <c r="C23" s="278" t="s">
        <v>1122</v>
      </c>
      <c r="D23" s="278"/>
      <c r="E23" s="278"/>
      <c r="F23" s="278"/>
      <c r="G23" s="278"/>
      <c r="H23" s="278"/>
      <c r="I23" s="278"/>
      <c r="J23" s="240"/>
    </row>
    <row r="24" customFormat="false" ht="15" hidden="false" customHeight="true" outlineLevel="0" collapsed="false">
      <c r="A24" s="240"/>
      <c r="B24" s="240"/>
      <c r="C24" s="278" t="s">
        <v>1123</v>
      </c>
      <c r="D24" s="278"/>
      <c r="E24" s="278"/>
      <c r="F24" s="278"/>
      <c r="G24" s="278"/>
      <c r="H24" s="278"/>
      <c r="I24" s="278"/>
      <c r="J24" s="240"/>
    </row>
    <row r="25" customFormat="false" ht="15" hidden="false" customHeight="true" outlineLevel="0" collapsed="false">
      <c r="C25" s="278" t="s">
        <v>1124</v>
      </c>
      <c r="D25" s="278"/>
      <c r="E25" s="278"/>
      <c r="F25" s="278"/>
      <c r="G25" s="278"/>
      <c r="H25" s="278"/>
      <c r="I25" s="278"/>
    </row>
  </sheetData>
  <mergeCells count="43">
    <mergeCell ref="B2:K2"/>
    <mergeCell ref="B4:H4"/>
    <mergeCell ref="C6:E6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B20:D20"/>
    <mergeCell ref="E20:F20"/>
    <mergeCell ref="G20:H20"/>
    <mergeCell ref="A23:B23"/>
    <mergeCell ref="C23:I23"/>
    <mergeCell ref="C24:I24"/>
    <mergeCell ref="C25:I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1" activeCellId="0" sqref="J11"/>
    </sheetView>
  </sheetViews>
  <sheetFormatPr defaultColWidth="8.54296875" defaultRowHeight="12.75" zeroHeight="false" outlineLevelRow="0" outlineLevelCol="0"/>
  <cols>
    <col collapsed="false" customWidth="true" hidden="false" outlineLevel="0" max="4" min="4" style="0" width="19"/>
    <col collapsed="false" customWidth="true" hidden="false" outlineLevel="0" max="11" min="9" style="0" width="20.33"/>
    <col collapsed="false" customWidth="true" hidden="false" outlineLevel="0" max="12" min="12" style="0" width="19.33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1" t="s">
        <v>4</v>
      </c>
    </row>
    <row r="2" customFormat="false" ht="15" hidden="false" customHeight="true" outlineLevel="0" collapsed="false">
      <c r="A2" s="240"/>
      <c r="B2" s="658" t="s">
        <v>1125</v>
      </c>
      <c r="C2" s="658"/>
      <c r="D2" s="658"/>
      <c r="E2" s="658"/>
      <c r="F2" s="658"/>
      <c r="G2" s="658"/>
      <c r="H2" s="658"/>
      <c r="I2" s="658"/>
      <c r="J2" s="658"/>
      <c r="K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  <c r="K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  <c r="K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2</v>
      </c>
      <c r="B7" s="243" t="s">
        <v>8</v>
      </c>
      <c r="C7" s="243"/>
      <c r="D7" s="243"/>
      <c r="E7" s="243"/>
      <c r="F7" s="243"/>
      <c r="G7" s="243"/>
      <c r="H7" s="243"/>
      <c r="J7" s="552" t="n">
        <f aca="false">'150.00'!K10</f>
        <v>2025</v>
      </c>
      <c r="K7" s="243"/>
    </row>
    <row r="8" customFormat="false" ht="14.25" hidden="false" customHeight="false" outlineLevel="0" collapsed="false">
      <c r="A8" s="240"/>
      <c r="B8" s="240"/>
      <c r="C8" s="240"/>
      <c r="D8" s="240"/>
      <c r="E8" s="240"/>
      <c r="F8" s="240"/>
      <c r="G8" s="240"/>
      <c r="H8" s="240"/>
      <c r="I8" s="241" t="s">
        <v>245</v>
      </c>
      <c r="J8" s="241" t="s">
        <v>884</v>
      </c>
      <c r="K8" s="241" t="s">
        <v>4</v>
      </c>
    </row>
    <row r="9" customFormat="false" ht="45" hidden="false" customHeight="true" outlineLevel="0" collapsed="false">
      <c r="A9" s="659" t="s">
        <v>441</v>
      </c>
      <c r="B9" s="660" t="s">
        <v>1121</v>
      </c>
      <c r="C9" s="605" t="s">
        <v>1109</v>
      </c>
      <c r="D9" s="605"/>
      <c r="E9" s="647" t="s">
        <v>1110</v>
      </c>
      <c r="F9" s="647"/>
      <c r="G9" s="604" t="s">
        <v>1111</v>
      </c>
      <c r="H9" s="604"/>
      <c r="I9" s="606" t="s">
        <v>888</v>
      </c>
      <c r="J9" s="606" t="s">
        <v>889</v>
      </c>
      <c r="K9" s="635" t="s">
        <v>35</v>
      </c>
    </row>
    <row r="10" customFormat="false" ht="13.5" hidden="false" customHeight="false" outlineLevel="0" collapsed="false">
      <c r="A10" s="556" t="n">
        <v>1</v>
      </c>
      <c r="B10" s="661"/>
      <c r="C10" s="662"/>
      <c r="D10" s="662"/>
      <c r="E10" s="662"/>
      <c r="F10" s="662"/>
      <c r="G10" s="662"/>
      <c r="H10" s="662"/>
      <c r="I10" s="663"/>
      <c r="J10" s="664"/>
      <c r="K10" s="665" t="n">
        <f aca="false">SUM(I10:J10)</f>
        <v>0</v>
      </c>
    </row>
    <row r="11" customFormat="false" ht="13.5" hidden="false" customHeight="false" outlineLevel="0" collapsed="false">
      <c r="A11" s="556" t="n">
        <v>2</v>
      </c>
      <c r="B11" s="400"/>
      <c r="C11" s="662"/>
      <c r="D11" s="662"/>
      <c r="E11" s="401"/>
      <c r="F11" s="401"/>
      <c r="G11" s="401"/>
      <c r="H11" s="401"/>
      <c r="I11" s="612"/>
      <c r="J11" s="613"/>
      <c r="K11" s="666" t="n">
        <f aca="false">SUM(I11:J11)</f>
        <v>0</v>
      </c>
    </row>
    <row r="12" customFormat="false" ht="13.5" hidden="false" customHeight="false" outlineLevel="0" collapsed="false">
      <c r="A12" s="457" t="n">
        <v>3</v>
      </c>
      <c r="B12" s="667"/>
      <c r="C12" s="662"/>
      <c r="D12" s="662"/>
      <c r="E12" s="401"/>
      <c r="F12" s="401"/>
      <c r="G12" s="401"/>
      <c r="H12" s="401"/>
      <c r="I12" s="612"/>
      <c r="J12" s="613"/>
      <c r="K12" s="666" t="n">
        <f aca="false">SUM(I12:J12)</f>
        <v>0</v>
      </c>
    </row>
    <row r="13" customFormat="false" ht="13.5" hidden="false" customHeight="false" outlineLevel="0" collapsed="false">
      <c r="A13" s="255" t="n">
        <v>4</v>
      </c>
      <c r="B13" s="667"/>
      <c r="C13" s="662"/>
      <c r="D13" s="662"/>
      <c r="E13" s="401"/>
      <c r="F13" s="401"/>
      <c r="G13" s="401"/>
      <c r="H13" s="401"/>
      <c r="I13" s="612"/>
      <c r="J13" s="613"/>
      <c r="K13" s="666" t="n">
        <f aca="false">SUM(I13:J13)</f>
        <v>0</v>
      </c>
    </row>
    <row r="14" customFormat="false" ht="13.5" hidden="false" customHeight="false" outlineLevel="0" collapsed="false">
      <c r="A14" s="457" t="n">
        <v>5</v>
      </c>
      <c r="B14" s="667"/>
      <c r="C14" s="662"/>
      <c r="D14" s="662"/>
      <c r="E14" s="401"/>
      <c r="F14" s="401"/>
      <c r="G14" s="401"/>
      <c r="H14" s="401"/>
      <c r="I14" s="612"/>
      <c r="J14" s="613"/>
      <c r="K14" s="666" t="n">
        <f aca="false">SUM(I14:J14)</f>
        <v>0</v>
      </c>
    </row>
    <row r="15" customFormat="false" ht="13.5" hidden="false" customHeight="false" outlineLevel="0" collapsed="false">
      <c r="A15" s="457" t="n">
        <v>6</v>
      </c>
      <c r="B15" s="667"/>
      <c r="C15" s="662"/>
      <c r="D15" s="662"/>
      <c r="E15" s="401"/>
      <c r="F15" s="401"/>
      <c r="G15" s="401"/>
      <c r="H15" s="401"/>
      <c r="I15" s="612"/>
      <c r="J15" s="613"/>
      <c r="K15" s="666" t="n">
        <f aca="false">SUM(I15:J15)</f>
        <v>0</v>
      </c>
    </row>
    <row r="16" customFormat="false" ht="13.5" hidden="false" customHeight="false" outlineLevel="0" collapsed="false">
      <c r="A16" s="255" t="n">
        <v>7</v>
      </c>
      <c r="B16" s="667"/>
      <c r="C16" s="662"/>
      <c r="D16" s="662"/>
      <c r="E16" s="401"/>
      <c r="F16" s="401"/>
      <c r="G16" s="401"/>
      <c r="H16" s="401"/>
      <c r="I16" s="612"/>
      <c r="J16" s="613"/>
      <c r="K16" s="666" t="n">
        <f aca="false">SUM(I16:J16)</f>
        <v>0</v>
      </c>
    </row>
    <row r="17" customFormat="false" ht="13.5" hidden="false" customHeight="false" outlineLevel="0" collapsed="false">
      <c r="A17" s="457" t="n">
        <v>8</v>
      </c>
      <c r="B17" s="667"/>
      <c r="C17" s="662"/>
      <c r="D17" s="662"/>
      <c r="E17" s="401"/>
      <c r="F17" s="401"/>
      <c r="G17" s="401"/>
      <c r="H17" s="401"/>
      <c r="I17" s="612"/>
      <c r="J17" s="613"/>
      <c r="K17" s="666" t="n">
        <f aca="false">SUM(I17:J17)</f>
        <v>0</v>
      </c>
    </row>
    <row r="18" customFormat="false" ht="13.5" hidden="false" customHeight="false" outlineLevel="0" collapsed="false">
      <c r="A18" s="255" t="n">
        <v>9</v>
      </c>
      <c r="B18" s="667"/>
      <c r="C18" s="662"/>
      <c r="D18" s="662"/>
      <c r="E18" s="401"/>
      <c r="F18" s="401"/>
      <c r="G18" s="401"/>
      <c r="H18" s="401"/>
      <c r="I18" s="612"/>
      <c r="J18" s="613"/>
      <c r="K18" s="666" t="n">
        <f aca="false">SUM(I18:J18)</f>
        <v>0</v>
      </c>
    </row>
    <row r="19" customFormat="false" ht="13.5" hidden="false" customHeight="false" outlineLevel="0" collapsed="false">
      <c r="A19" s="457" t="n">
        <v>10</v>
      </c>
      <c r="B19" s="667"/>
      <c r="C19" s="662"/>
      <c r="D19" s="662"/>
      <c r="E19" s="401"/>
      <c r="F19" s="401"/>
      <c r="G19" s="401"/>
      <c r="H19" s="401"/>
      <c r="I19" s="612"/>
      <c r="J19" s="613"/>
      <c r="K19" s="666" t="n">
        <f aca="false">SUM(I19:J19)</f>
        <v>0</v>
      </c>
    </row>
    <row r="20" customFormat="false" ht="13.5" hidden="false" customHeight="false" outlineLevel="0" collapsed="false">
      <c r="A20" s="457" t="s">
        <v>1112</v>
      </c>
      <c r="B20" s="393"/>
      <c r="C20" s="393"/>
      <c r="D20" s="393"/>
      <c r="E20" s="393"/>
      <c r="F20" s="393"/>
      <c r="G20" s="598"/>
      <c r="H20" s="598"/>
      <c r="I20" s="668" t="n">
        <f aca="false">SUM(I10:I19)</f>
        <v>0</v>
      </c>
      <c r="J20" s="668" t="n">
        <f aca="false">SUM(J10:J19)</f>
        <v>0</v>
      </c>
      <c r="K20" s="666" t="n">
        <f aca="false">SUM(I20:J20)</f>
        <v>0</v>
      </c>
    </row>
    <row r="21" customFormat="false" ht="13.5" hidden="false" customHeight="false" outlineLevel="0" collapsed="false">
      <c r="A21" s="240"/>
      <c r="B21" s="240"/>
      <c r="C21" s="240"/>
      <c r="D21" s="240"/>
      <c r="E21" s="240"/>
      <c r="F21" s="240"/>
      <c r="G21" s="240"/>
      <c r="H21" s="240"/>
      <c r="I21" s="240"/>
      <c r="J21" s="240"/>
    </row>
    <row r="22" customFormat="false" ht="13.5" hidden="false" customHeight="false" outlineLevel="0" collapsed="false">
      <c r="A22" s="240"/>
      <c r="B22" s="240"/>
      <c r="C22" s="240"/>
      <c r="D22" s="240"/>
      <c r="E22" s="240"/>
      <c r="F22" s="240"/>
      <c r="G22" s="240"/>
      <c r="H22" s="240"/>
      <c r="I22" s="240"/>
      <c r="J22" s="240"/>
    </row>
    <row r="23" customFormat="false" ht="13.5" hidden="false" customHeight="true" outlineLevel="0" collapsed="false">
      <c r="A23" s="244" t="s">
        <v>558</v>
      </c>
      <c r="B23" s="244"/>
      <c r="C23" s="278" t="s">
        <v>1126</v>
      </c>
      <c r="D23" s="278"/>
      <c r="E23" s="278"/>
      <c r="F23" s="278"/>
      <c r="G23" s="278"/>
      <c r="H23" s="278"/>
      <c r="I23" s="278"/>
      <c r="J23" s="240"/>
    </row>
    <row r="24" customFormat="false" ht="15" hidden="false" customHeight="true" outlineLevel="0" collapsed="false">
      <c r="A24" s="240"/>
      <c r="B24" s="240"/>
      <c r="C24" s="278" t="s">
        <v>1127</v>
      </c>
      <c r="D24" s="278"/>
      <c r="E24" s="278"/>
      <c r="F24" s="278"/>
      <c r="G24" s="278"/>
      <c r="H24" s="278"/>
      <c r="I24" s="278"/>
      <c r="J24" s="240"/>
    </row>
    <row r="25" customFormat="false" ht="15" hidden="false" customHeight="true" outlineLevel="0" collapsed="false">
      <c r="C25" s="278" t="s">
        <v>1128</v>
      </c>
      <c r="D25" s="278"/>
      <c r="E25" s="278"/>
      <c r="F25" s="278"/>
      <c r="G25" s="278"/>
      <c r="H25" s="278"/>
      <c r="I25" s="278"/>
    </row>
  </sheetData>
  <mergeCells count="43">
    <mergeCell ref="B2:K2"/>
    <mergeCell ref="B4:H4"/>
    <mergeCell ref="C6:E6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B20:D20"/>
    <mergeCell ref="E20:F20"/>
    <mergeCell ref="G20:H20"/>
    <mergeCell ref="A23:B23"/>
    <mergeCell ref="C23:I23"/>
    <mergeCell ref="C24:I24"/>
    <mergeCell ref="C25:I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0" activeCellId="0" sqref="J10"/>
    </sheetView>
  </sheetViews>
  <sheetFormatPr defaultColWidth="8.54296875" defaultRowHeight="12.75" zeroHeight="false" outlineLevelRow="0" outlineLevelCol="0"/>
  <cols>
    <col collapsed="false" customWidth="true" hidden="false" outlineLevel="0" max="11" min="9" style="0" width="18.44"/>
    <col collapsed="false" customWidth="true" hidden="false" outlineLevel="0" max="12" min="12" style="0" width="17.44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1" t="s">
        <v>4</v>
      </c>
    </row>
    <row r="2" customFormat="false" ht="15" hidden="false" customHeight="true" outlineLevel="0" collapsed="false">
      <c r="A2" s="240"/>
      <c r="B2" s="658" t="s">
        <v>1129</v>
      </c>
      <c r="C2" s="658"/>
      <c r="D2" s="658"/>
      <c r="E2" s="658"/>
      <c r="F2" s="658"/>
      <c r="G2" s="658"/>
      <c r="H2" s="658"/>
      <c r="I2" s="658"/>
      <c r="J2" s="658"/>
      <c r="K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  <c r="K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  <c r="K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2</v>
      </c>
      <c r="B7" s="243" t="s">
        <v>8</v>
      </c>
      <c r="C7" s="243"/>
      <c r="D7" s="243"/>
      <c r="E7" s="243"/>
      <c r="F7" s="243"/>
      <c r="G7" s="243"/>
      <c r="H7" s="243"/>
      <c r="J7" s="552" t="n">
        <f aca="false">'150.00'!K10</f>
        <v>2025</v>
      </c>
      <c r="K7" s="243"/>
    </row>
    <row r="8" customFormat="false" ht="14.25" hidden="false" customHeight="false" outlineLevel="0" collapsed="false">
      <c r="A8" s="240"/>
      <c r="B8" s="240"/>
      <c r="C8" s="240"/>
      <c r="D8" s="240"/>
      <c r="E8" s="240"/>
      <c r="F8" s="240"/>
      <c r="G8" s="240"/>
      <c r="H8" s="240"/>
      <c r="I8" s="241" t="s">
        <v>245</v>
      </c>
      <c r="J8" s="241" t="s">
        <v>884</v>
      </c>
      <c r="K8" s="241" t="s">
        <v>4</v>
      </c>
    </row>
    <row r="9" customFormat="false" ht="45" hidden="false" customHeight="true" outlineLevel="0" collapsed="false">
      <c r="A9" s="659" t="s">
        <v>441</v>
      </c>
      <c r="B9" s="660" t="s">
        <v>1121</v>
      </c>
      <c r="C9" s="605" t="s">
        <v>1109</v>
      </c>
      <c r="D9" s="605"/>
      <c r="E9" s="647" t="s">
        <v>1110</v>
      </c>
      <c r="F9" s="647"/>
      <c r="G9" s="604" t="s">
        <v>1111</v>
      </c>
      <c r="H9" s="604"/>
      <c r="I9" s="606" t="s">
        <v>888</v>
      </c>
      <c r="J9" s="606" t="s">
        <v>889</v>
      </c>
      <c r="K9" s="635" t="s">
        <v>35</v>
      </c>
    </row>
    <row r="10" customFormat="false" ht="13.5" hidden="false" customHeight="false" outlineLevel="0" collapsed="false">
      <c r="A10" s="556" t="n">
        <v>1</v>
      </c>
      <c r="B10" s="661"/>
      <c r="C10" s="662"/>
      <c r="D10" s="662"/>
      <c r="E10" s="662"/>
      <c r="F10" s="662"/>
      <c r="G10" s="662"/>
      <c r="H10" s="662"/>
      <c r="I10" s="663"/>
      <c r="J10" s="664"/>
      <c r="K10" s="665" t="n">
        <f aca="false">SUM(I10:J10)</f>
        <v>0</v>
      </c>
    </row>
    <row r="11" customFormat="false" ht="13.5" hidden="false" customHeight="false" outlineLevel="0" collapsed="false">
      <c r="A11" s="556" t="n">
        <v>2</v>
      </c>
      <c r="B11" s="400"/>
      <c r="C11" s="662"/>
      <c r="D11" s="662"/>
      <c r="E11" s="401"/>
      <c r="F11" s="401"/>
      <c r="G11" s="401"/>
      <c r="H11" s="401"/>
      <c r="I11" s="612"/>
      <c r="J11" s="613"/>
      <c r="K11" s="666" t="n">
        <f aca="false">SUM(I11:J11)</f>
        <v>0</v>
      </c>
    </row>
    <row r="12" customFormat="false" ht="13.5" hidden="false" customHeight="false" outlineLevel="0" collapsed="false">
      <c r="A12" s="457" t="n">
        <v>3</v>
      </c>
      <c r="B12" s="667"/>
      <c r="C12" s="662"/>
      <c r="D12" s="662"/>
      <c r="E12" s="401"/>
      <c r="F12" s="401"/>
      <c r="G12" s="401"/>
      <c r="H12" s="401"/>
      <c r="I12" s="612"/>
      <c r="J12" s="613"/>
      <c r="K12" s="666" t="n">
        <f aca="false">SUM(I12:J12)</f>
        <v>0</v>
      </c>
    </row>
    <row r="13" customFormat="false" ht="13.5" hidden="false" customHeight="false" outlineLevel="0" collapsed="false">
      <c r="A13" s="255" t="n">
        <v>4</v>
      </c>
      <c r="B13" s="667"/>
      <c r="C13" s="662"/>
      <c r="D13" s="662"/>
      <c r="E13" s="401"/>
      <c r="F13" s="401"/>
      <c r="G13" s="401"/>
      <c r="H13" s="401"/>
      <c r="I13" s="612"/>
      <c r="J13" s="613"/>
      <c r="K13" s="666" t="n">
        <f aca="false">SUM(I13:J13)</f>
        <v>0</v>
      </c>
    </row>
    <row r="14" customFormat="false" ht="13.5" hidden="false" customHeight="false" outlineLevel="0" collapsed="false">
      <c r="A14" s="457" t="n">
        <v>5</v>
      </c>
      <c r="B14" s="667"/>
      <c r="C14" s="662"/>
      <c r="D14" s="662"/>
      <c r="E14" s="401"/>
      <c r="F14" s="401"/>
      <c r="G14" s="401"/>
      <c r="H14" s="401"/>
      <c r="I14" s="612"/>
      <c r="J14" s="613"/>
      <c r="K14" s="666" t="n">
        <f aca="false">SUM(I14:J14)</f>
        <v>0</v>
      </c>
    </row>
    <row r="15" customFormat="false" ht="13.5" hidden="false" customHeight="false" outlineLevel="0" collapsed="false">
      <c r="A15" s="457" t="n">
        <v>6</v>
      </c>
      <c r="B15" s="667"/>
      <c r="C15" s="662"/>
      <c r="D15" s="662"/>
      <c r="E15" s="401"/>
      <c r="F15" s="401"/>
      <c r="G15" s="401"/>
      <c r="H15" s="401"/>
      <c r="I15" s="612"/>
      <c r="J15" s="613"/>
      <c r="K15" s="666" t="n">
        <f aca="false">SUM(I15:J15)</f>
        <v>0</v>
      </c>
    </row>
    <row r="16" customFormat="false" ht="13.5" hidden="false" customHeight="false" outlineLevel="0" collapsed="false">
      <c r="A16" s="255" t="n">
        <v>7</v>
      </c>
      <c r="B16" s="667"/>
      <c r="C16" s="662"/>
      <c r="D16" s="662"/>
      <c r="E16" s="401"/>
      <c r="F16" s="401"/>
      <c r="G16" s="401"/>
      <c r="H16" s="401"/>
      <c r="I16" s="612"/>
      <c r="J16" s="613"/>
      <c r="K16" s="666" t="n">
        <f aca="false">SUM(I16:J16)</f>
        <v>0</v>
      </c>
    </row>
    <row r="17" customFormat="false" ht="13.5" hidden="false" customHeight="false" outlineLevel="0" collapsed="false">
      <c r="A17" s="457" t="n">
        <v>8</v>
      </c>
      <c r="B17" s="667"/>
      <c r="C17" s="662"/>
      <c r="D17" s="662"/>
      <c r="E17" s="401"/>
      <c r="F17" s="401"/>
      <c r="G17" s="401"/>
      <c r="H17" s="401"/>
      <c r="I17" s="612"/>
      <c r="J17" s="613"/>
      <c r="K17" s="666" t="n">
        <f aca="false">SUM(I17:J17)</f>
        <v>0</v>
      </c>
    </row>
    <row r="18" customFormat="false" ht="13.5" hidden="false" customHeight="false" outlineLevel="0" collapsed="false">
      <c r="A18" s="255" t="n">
        <v>9</v>
      </c>
      <c r="B18" s="667"/>
      <c r="C18" s="662"/>
      <c r="D18" s="662"/>
      <c r="E18" s="401"/>
      <c r="F18" s="401"/>
      <c r="G18" s="401"/>
      <c r="H18" s="401"/>
      <c r="I18" s="612"/>
      <c r="J18" s="613"/>
      <c r="K18" s="666" t="n">
        <f aca="false">SUM(I18:J18)</f>
        <v>0</v>
      </c>
    </row>
    <row r="19" customFormat="false" ht="13.5" hidden="false" customHeight="false" outlineLevel="0" collapsed="false">
      <c r="A19" s="457" t="n">
        <v>10</v>
      </c>
      <c r="B19" s="667"/>
      <c r="C19" s="662"/>
      <c r="D19" s="662"/>
      <c r="E19" s="401"/>
      <c r="F19" s="401"/>
      <c r="G19" s="401"/>
      <c r="H19" s="401"/>
      <c r="I19" s="612"/>
      <c r="J19" s="613"/>
      <c r="K19" s="666" t="n">
        <f aca="false">SUM(I19:J19)</f>
        <v>0</v>
      </c>
    </row>
    <row r="20" customFormat="false" ht="13.5" hidden="false" customHeight="false" outlineLevel="0" collapsed="false">
      <c r="A20" s="457" t="s">
        <v>1112</v>
      </c>
      <c r="B20" s="393"/>
      <c r="C20" s="393"/>
      <c r="D20" s="393"/>
      <c r="E20" s="393"/>
      <c r="F20" s="393"/>
      <c r="G20" s="598"/>
      <c r="H20" s="598"/>
      <c r="I20" s="668" t="n">
        <f aca="false">SUM(I10:I19)</f>
        <v>0</v>
      </c>
      <c r="J20" s="668" t="n">
        <f aca="false">SUM(J10:J19)</f>
        <v>0</v>
      </c>
      <c r="K20" s="666" t="n">
        <f aca="false">SUM(I20:J20)</f>
        <v>0</v>
      </c>
    </row>
    <row r="21" customFormat="false" ht="13.5" hidden="false" customHeight="false" outlineLevel="0" collapsed="false">
      <c r="A21" s="240"/>
      <c r="B21" s="240"/>
      <c r="C21" s="240"/>
      <c r="D21" s="240"/>
      <c r="E21" s="240"/>
      <c r="F21" s="240"/>
      <c r="G21" s="240"/>
      <c r="H21" s="240"/>
      <c r="I21" s="240"/>
      <c r="J21" s="240"/>
    </row>
    <row r="22" customFormat="false" ht="13.5" hidden="false" customHeight="false" outlineLevel="0" collapsed="false">
      <c r="A22" s="240"/>
      <c r="B22" s="240"/>
      <c r="C22" s="240"/>
      <c r="D22" s="240"/>
      <c r="E22" s="240"/>
      <c r="F22" s="240"/>
      <c r="G22" s="240"/>
      <c r="H22" s="240"/>
      <c r="I22" s="240"/>
      <c r="J22" s="240"/>
    </row>
    <row r="23" customFormat="false" ht="13.5" hidden="false" customHeight="true" outlineLevel="0" collapsed="false">
      <c r="A23" s="244" t="s">
        <v>558</v>
      </c>
      <c r="B23" s="244"/>
      <c r="C23" s="278" t="s">
        <v>1130</v>
      </c>
      <c r="D23" s="278"/>
      <c r="E23" s="278"/>
      <c r="F23" s="278"/>
      <c r="G23" s="278"/>
      <c r="H23" s="278"/>
      <c r="I23" s="278"/>
      <c r="J23" s="240"/>
    </row>
    <row r="24" customFormat="false" ht="15" hidden="false" customHeight="true" outlineLevel="0" collapsed="false">
      <c r="A24" s="240"/>
      <c r="B24" s="240"/>
      <c r="C24" s="278" t="s">
        <v>1131</v>
      </c>
      <c r="D24" s="278"/>
      <c r="E24" s="278"/>
      <c r="F24" s="278"/>
      <c r="G24" s="278"/>
      <c r="H24" s="278"/>
      <c r="I24" s="278"/>
      <c r="J24" s="240"/>
    </row>
    <row r="25" customFormat="false" ht="15" hidden="false" customHeight="true" outlineLevel="0" collapsed="false">
      <c r="C25" s="278" t="s">
        <v>1132</v>
      </c>
      <c r="D25" s="278"/>
      <c r="E25" s="278"/>
      <c r="F25" s="278"/>
      <c r="G25" s="278"/>
      <c r="H25" s="278"/>
      <c r="I25" s="278"/>
    </row>
  </sheetData>
  <mergeCells count="43">
    <mergeCell ref="B2:K2"/>
    <mergeCell ref="B4:H4"/>
    <mergeCell ref="C6:E6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B20:D20"/>
    <mergeCell ref="E20:F20"/>
    <mergeCell ref="G20:H20"/>
    <mergeCell ref="A23:B23"/>
    <mergeCell ref="C23:I23"/>
    <mergeCell ref="C24:I24"/>
    <mergeCell ref="C25:I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2" activeCellId="0" sqref="J12"/>
    </sheetView>
  </sheetViews>
  <sheetFormatPr defaultColWidth="8.54296875" defaultRowHeight="12.75" zeroHeight="false" outlineLevelRow="0" outlineLevelCol="0"/>
  <cols>
    <col collapsed="false" customWidth="true" hidden="false" outlineLevel="0" max="4" min="4" style="0" width="24.11"/>
    <col collapsed="false" customWidth="true" hidden="false" outlineLevel="0" max="11" min="9" style="0" width="18.88"/>
    <col collapsed="false" customWidth="true" hidden="false" outlineLevel="0" max="12" min="12" style="0" width="19.67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1" t="s">
        <v>4</v>
      </c>
    </row>
    <row r="2" customFormat="false" ht="15" hidden="false" customHeight="true" outlineLevel="0" collapsed="false">
      <c r="A2" s="240"/>
      <c r="B2" s="658" t="s">
        <v>1133</v>
      </c>
      <c r="C2" s="658"/>
      <c r="D2" s="658"/>
      <c r="E2" s="658"/>
      <c r="F2" s="658"/>
      <c r="G2" s="658"/>
      <c r="H2" s="658"/>
      <c r="I2" s="658"/>
      <c r="J2" s="658"/>
      <c r="K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  <c r="K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  <c r="K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2</v>
      </c>
      <c r="B7" s="243" t="s">
        <v>8</v>
      </c>
      <c r="C7" s="243"/>
      <c r="D7" s="243"/>
      <c r="E7" s="243"/>
      <c r="F7" s="243"/>
      <c r="G7" s="243"/>
      <c r="H7" s="243"/>
      <c r="J7" s="552" t="n">
        <f aca="false">'150.00'!K10</f>
        <v>2025</v>
      </c>
      <c r="K7" s="243"/>
    </row>
    <row r="8" customFormat="false" ht="14.25" hidden="false" customHeight="false" outlineLevel="0" collapsed="false">
      <c r="A8" s="240"/>
      <c r="B8" s="240"/>
      <c r="C8" s="240"/>
      <c r="D8" s="240"/>
      <c r="E8" s="240"/>
      <c r="F8" s="240"/>
      <c r="G8" s="240"/>
      <c r="H8" s="240"/>
      <c r="I8" s="241" t="s">
        <v>245</v>
      </c>
      <c r="J8" s="241" t="s">
        <v>884</v>
      </c>
      <c r="K8" s="241" t="s">
        <v>4</v>
      </c>
    </row>
    <row r="9" customFormat="false" ht="45" hidden="false" customHeight="true" outlineLevel="0" collapsed="false">
      <c r="A9" s="659" t="s">
        <v>441</v>
      </c>
      <c r="B9" s="660" t="s">
        <v>1121</v>
      </c>
      <c r="C9" s="605" t="s">
        <v>1109</v>
      </c>
      <c r="D9" s="605"/>
      <c r="E9" s="647" t="s">
        <v>1110</v>
      </c>
      <c r="F9" s="647"/>
      <c r="G9" s="604" t="s">
        <v>1111</v>
      </c>
      <c r="H9" s="604"/>
      <c r="I9" s="606" t="s">
        <v>888</v>
      </c>
      <c r="J9" s="606" t="s">
        <v>889</v>
      </c>
      <c r="K9" s="635" t="s">
        <v>35</v>
      </c>
    </row>
    <row r="10" customFormat="false" ht="13.5" hidden="false" customHeight="false" outlineLevel="0" collapsed="false">
      <c r="A10" s="556" t="n">
        <v>1</v>
      </c>
      <c r="B10" s="661"/>
      <c r="C10" s="662"/>
      <c r="D10" s="662"/>
      <c r="E10" s="662"/>
      <c r="F10" s="662"/>
      <c r="G10" s="662"/>
      <c r="H10" s="662"/>
      <c r="I10" s="663"/>
      <c r="J10" s="664"/>
      <c r="K10" s="665" t="n">
        <f aca="false">SUM(I10:J10)</f>
        <v>0</v>
      </c>
    </row>
    <row r="11" customFormat="false" ht="13.5" hidden="false" customHeight="false" outlineLevel="0" collapsed="false">
      <c r="A11" s="556" t="n">
        <v>2</v>
      </c>
      <c r="B11" s="400"/>
      <c r="C11" s="662"/>
      <c r="D11" s="662"/>
      <c r="E11" s="401"/>
      <c r="F11" s="401"/>
      <c r="G11" s="401"/>
      <c r="H11" s="401"/>
      <c r="I11" s="612"/>
      <c r="J11" s="613"/>
      <c r="K11" s="666" t="n">
        <f aca="false">SUM(I11:J11)</f>
        <v>0</v>
      </c>
    </row>
    <row r="12" customFormat="false" ht="13.5" hidden="false" customHeight="false" outlineLevel="0" collapsed="false">
      <c r="A12" s="457" t="n">
        <v>3</v>
      </c>
      <c r="B12" s="667"/>
      <c r="C12" s="662"/>
      <c r="D12" s="662"/>
      <c r="E12" s="401"/>
      <c r="F12" s="401"/>
      <c r="G12" s="401"/>
      <c r="H12" s="401"/>
      <c r="I12" s="612"/>
      <c r="J12" s="613"/>
      <c r="K12" s="666" t="n">
        <f aca="false">SUM(I12:J12)</f>
        <v>0</v>
      </c>
    </row>
    <row r="13" customFormat="false" ht="13.5" hidden="false" customHeight="false" outlineLevel="0" collapsed="false">
      <c r="A13" s="255" t="n">
        <v>4</v>
      </c>
      <c r="B13" s="667"/>
      <c r="C13" s="662"/>
      <c r="D13" s="662"/>
      <c r="E13" s="401"/>
      <c r="F13" s="401"/>
      <c r="G13" s="401"/>
      <c r="H13" s="401"/>
      <c r="I13" s="612"/>
      <c r="J13" s="613"/>
      <c r="K13" s="666" t="n">
        <f aca="false">SUM(I13:J13)</f>
        <v>0</v>
      </c>
    </row>
    <row r="14" customFormat="false" ht="13.5" hidden="false" customHeight="false" outlineLevel="0" collapsed="false">
      <c r="A14" s="457" t="n">
        <v>5</v>
      </c>
      <c r="B14" s="667"/>
      <c r="C14" s="662"/>
      <c r="D14" s="662"/>
      <c r="E14" s="401"/>
      <c r="F14" s="401"/>
      <c r="G14" s="401"/>
      <c r="H14" s="401"/>
      <c r="I14" s="612"/>
      <c r="J14" s="613"/>
      <c r="K14" s="666" t="n">
        <f aca="false">SUM(I14:J14)</f>
        <v>0</v>
      </c>
    </row>
    <row r="15" customFormat="false" ht="13.5" hidden="false" customHeight="false" outlineLevel="0" collapsed="false">
      <c r="A15" s="457" t="n">
        <v>6</v>
      </c>
      <c r="B15" s="667"/>
      <c r="C15" s="662"/>
      <c r="D15" s="662"/>
      <c r="E15" s="401"/>
      <c r="F15" s="401"/>
      <c r="G15" s="401"/>
      <c r="H15" s="401"/>
      <c r="I15" s="612"/>
      <c r="J15" s="613"/>
      <c r="K15" s="666" t="n">
        <f aca="false">SUM(I15:J15)</f>
        <v>0</v>
      </c>
    </row>
    <row r="16" customFormat="false" ht="13.5" hidden="false" customHeight="false" outlineLevel="0" collapsed="false">
      <c r="A16" s="255" t="n">
        <v>7</v>
      </c>
      <c r="B16" s="667"/>
      <c r="C16" s="662"/>
      <c r="D16" s="662"/>
      <c r="E16" s="401"/>
      <c r="F16" s="401"/>
      <c r="G16" s="401"/>
      <c r="H16" s="401"/>
      <c r="I16" s="612"/>
      <c r="J16" s="613"/>
      <c r="K16" s="666" t="n">
        <f aca="false">SUM(I16:J16)</f>
        <v>0</v>
      </c>
    </row>
    <row r="17" customFormat="false" ht="13.5" hidden="false" customHeight="false" outlineLevel="0" collapsed="false">
      <c r="A17" s="457" t="n">
        <v>8</v>
      </c>
      <c r="B17" s="667"/>
      <c r="C17" s="662"/>
      <c r="D17" s="662"/>
      <c r="E17" s="401"/>
      <c r="F17" s="401"/>
      <c r="G17" s="401"/>
      <c r="H17" s="401"/>
      <c r="I17" s="612"/>
      <c r="J17" s="613"/>
      <c r="K17" s="666" t="n">
        <f aca="false">SUM(I17:J17)</f>
        <v>0</v>
      </c>
    </row>
    <row r="18" customFormat="false" ht="13.5" hidden="false" customHeight="false" outlineLevel="0" collapsed="false">
      <c r="A18" s="255" t="n">
        <v>9</v>
      </c>
      <c r="B18" s="667"/>
      <c r="C18" s="662"/>
      <c r="D18" s="662"/>
      <c r="E18" s="401"/>
      <c r="F18" s="401"/>
      <c r="G18" s="401"/>
      <c r="H18" s="401"/>
      <c r="I18" s="612"/>
      <c r="J18" s="613"/>
      <c r="K18" s="666" t="n">
        <f aca="false">SUM(I18:J18)</f>
        <v>0</v>
      </c>
    </row>
    <row r="19" customFormat="false" ht="13.5" hidden="false" customHeight="false" outlineLevel="0" collapsed="false">
      <c r="A19" s="457" t="n">
        <v>10</v>
      </c>
      <c r="B19" s="667"/>
      <c r="C19" s="662"/>
      <c r="D19" s="662"/>
      <c r="E19" s="401"/>
      <c r="F19" s="401"/>
      <c r="G19" s="401"/>
      <c r="H19" s="401"/>
      <c r="I19" s="612"/>
      <c r="J19" s="613"/>
      <c r="K19" s="666" t="n">
        <f aca="false">SUM(I19:J19)</f>
        <v>0</v>
      </c>
    </row>
    <row r="20" customFormat="false" ht="13.5" hidden="false" customHeight="false" outlineLevel="0" collapsed="false">
      <c r="A20" s="457" t="s">
        <v>1112</v>
      </c>
      <c r="B20" s="393"/>
      <c r="C20" s="393"/>
      <c r="D20" s="393"/>
      <c r="E20" s="393"/>
      <c r="F20" s="393"/>
      <c r="G20" s="598"/>
      <c r="H20" s="598"/>
      <c r="I20" s="668" t="n">
        <f aca="false">SUM(I10:I19)</f>
        <v>0</v>
      </c>
      <c r="J20" s="668" t="n">
        <f aca="false">SUM(J10:J19)</f>
        <v>0</v>
      </c>
      <c r="K20" s="666" t="n">
        <f aca="false">SUM(I20:J20)</f>
        <v>0</v>
      </c>
    </row>
    <row r="21" customFormat="false" ht="13.5" hidden="false" customHeight="false" outlineLevel="0" collapsed="false">
      <c r="A21" s="240"/>
      <c r="B21" s="240"/>
      <c r="C21" s="240"/>
      <c r="D21" s="240"/>
      <c r="E21" s="240"/>
      <c r="F21" s="240"/>
      <c r="G21" s="240"/>
      <c r="H21" s="240"/>
      <c r="I21" s="240"/>
      <c r="J21" s="240"/>
    </row>
    <row r="22" customFormat="false" ht="13.5" hidden="false" customHeight="false" outlineLevel="0" collapsed="false">
      <c r="A22" s="240"/>
      <c r="B22" s="240"/>
      <c r="C22" s="240"/>
      <c r="D22" s="240"/>
      <c r="E22" s="240"/>
      <c r="F22" s="240"/>
      <c r="G22" s="240"/>
      <c r="H22" s="240"/>
      <c r="I22" s="240"/>
      <c r="J22" s="240"/>
    </row>
    <row r="23" customFormat="false" ht="13.5" hidden="false" customHeight="true" outlineLevel="0" collapsed="false">
      <c r="A23" s="244" t="s">
        <v>558</v>
      </c>
      <c r="B23" s="244"/>
      <c r="C23" s="278" t="s">
        <v>1134</v>
      </c>
      <c r="D23" s="278"/>
      <c r="E23" s="278"/>
      <c r="F23" s="278"/>
      <c r="G23" s="278"/>
      <c r="H23" s="278"/>
      <c r="I23" s="278"/>
      <c r="J23" s="240"/>
    </row>
    <row r="24" customFormat="false" ht="15" hidden="false" customHeight="true" outlineLevel="0" collapsed="false">
      <c r="A24" s="240"/>
      <c r="B24" s="240"/>
      <c r="C24" s="278" t="s">
        <v>1135</v>
      </c>
      <c r="D24" s="278"/>
      <c r="E24" s="278"/>
      <c r="F24" s="278"/>
      <c r="G24" s="278"/>
      <c r="H24" s="278"/>
      <c r="I24" s="278"/>
      <c r="J24" s="240"/>
    </row>
    <row r="25" customFormat="false" ht="15" hidden="false" customHeight="true" outlineLevel="0" collapsed="false">
      <c r="C25" s="278" t="s">
        <v>1136</v>
      </c>
      <c r="D25" s="278"/>
      <c r="E25" s="278"/>
      <c r="F25" s="278"/>
      <c r="G25" s="278"/>
      <c r="H25" s="278"/>
      <c r="I25" s="278"/>
    </row>
  </sheetData>
  <mergeCells count="43">
    <mergeCell ref="B2:K2"/>
    <mergeCell ref="B4:H4"/>
    <mergeCell ref="C6:E6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B20:D20"/>
    <mergeCell ref="E20:F20"/>
    <mergeCell ref="G20:H20"/>
    <mergeCell ref="A23:B23"/>
    <mergeCell ref="C23:I23"/>
    <mergeCell ref="C24:I24"/>
    <mergeCell ref="C25:I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3" activeCellId="0" sqref="J13"/>
    </sheetView>
  </sheetViews>
  <sheetFormatPr defaultColWidth="8.54296875" defaultRowHeight="12.75" zeroHeight="false" outlineLevelRow="0" outlineLevelCol="0"/>
  <cols>
    <col collapsed="false" customWidth="true" hidden="false" outlineLevel="0" max="11" min="9" style="0" width="17.56"/>
    <col collapsed="false" customWidth="true" hidden="false" outlineLevel="0" max="12" min="12" style="0" width="20.44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1" t="s">
        <v>4</v>
      </c>
    </row>
    <row r="2" customFormat="false" ht="15" hidden="false" customHeight="true" outlineLevel="0" collapsed="false">
      <c r="A2" s="240"/>
      <c r="B2" s="658" t="s">
        <v>1137</v>
      </c>
      <c r="C2" s="658"/>
      <c r="D2" s="658"/>
      <c r="E2" s="658"/>
      <c r="F2" s="658"/>
      <c r="G2" s="658"/>
      <c r="H2" s="658"/>
      <c r="I2" s="658"/>
      <c r="J2" s="658"/>
      <c r="K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  <c r="K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  <c r="K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2</v>
      </c>
      <c r="B7" s="243" t="s">
        <v>8</v>
      </c>
      <c r="C7" s="243"/>
      <c r="D7" s="243"/>
      <c r="E7" s="243"/>
      <c r="F7" s="243"/>
      <c r="G7" s="243"/>
      <c r="H7" s="243"/>
      <c r="J7" s="552" t="n">
        <f aca="false">'150.00'!K10</f>
        <v>2025</v>
      </c>
      <c r="K7" s="243"/>
    </row>
    <row r="8" customFormat="false" ht="14.25" hidden="false" customHeight="false" outlineLevel="0" collapsed="false">
      <c r="A8" s="240"/>
      <c r="B8" s="240"/>
      <c r="C8" s="240"/>
      <c r="D8" s="240"/>
      <c r="E8" s="240"/>
      <c r="F8" s="240"/>
      <c r="G8" s="240"/>
      <c r="H8" s="240"/>
      <c r="I8" s="241" t="s">
        <v>245</v>
      </c>
      <c r="J8" s="241" t="s">
        <v>884</v>
      </c>
      <c r="K8" s="241" t="s">
        <v>4</v>
      </c>
    </row>
    <row r="9" customFormat="false" ht="45" hidden="false" customHeight="true" outlineLevel="0" collapsed="false">
      <c r="A9" s="659" t="s">
        <v>441</v>
      </c>
      <c r="B9" s="660" t="s">
        <v>1121</v>
      </c>
      <c r="C9" s="605" t="s">
        <v>1109</v>
      </c>
      <c r="D9" s="605"/>
      <c r="E9" s="647" t="s">
        <v>1110</v>
      </c>
      <c r="F9" s="647"/>
      <c r="G9" s="604" t="s">
        <v>1111</v>
      </c>
      <c r="H9" s="604"/>
      <c r="I9" s="606" t="s">
        <v>888</v>
      </c>
      <c r="J9" s="606" t="s">
        <v>889</v>
      </c>
      <c r="K9" s="635" t="s">
        <v>35</v>
      </c>
    </row>
    <row r="10" customFormat="false" ht="13.5" hidden="false" customHeight="false" outlineLevel="0" collapsed="false">
      <c r="A10" s="556" t="n">
        <v>1</v>
      </c>
      <c r="B10" s="661"/>
      <c r="C10" s="662"/>
      <c r="D10" s="662"/>
      <c r="E10" s="662"/>
      <c r="F10" s="662"/>
      <c r="G10" s="662"/>
      <c r="H10" s="662"/>
      <c r="I10" s="663"/>
      <c r="J10" s="664"/>
      <c r="K10" s="665" t="n">
        <f aca="false">SUM(I10:J10)</f>
        <v>0</v>
      </c>
    </row>
    <row r="11" customFormat="false" ht="13.5" hidden="false" customHeight="false" outlineLevel="0" collapsed="false">
      <c r="A11" s="556" t="n">
        <v>2</v>
      </c>
      <c r="B11" s="400"/>
      <c r="C11" s="662"/>
      <c r="D11" s="662"/>
      <c r="E11" s="401"/>
      <c r="F11" s="401"/>
      <c r="G11" s="401"/>
      <c r="H11" s="401"/>
      <c r="I11" s="612"/>
      <c r="J11" s="613"/>
      <c r="K11" s="666" t="n">
        <f aca="false">SUM(I11:J11)</f>
        <v>0</v>
      </c>
    </row>
    <row r="12" customFormat="false" ht="13.5" hidden="false" customHeight="false" outlineLevel="0" collapsed="false">
      <c r="A12" s="457" t="n">
        <v>3</v>
      </c>
      <c r="B12" s="667"/>
      <c r="C12" s="662"/>
      <c r="D12" s="662"/>
      <c r="E12" s="401"/>
      <c r="F12" s="401"/>
      <c r="G12" s="401"/>
      <c r="H12" s="401"/>
      <c r="I12" s="612"/>
      <c r="J12" s="613"/>
      <c r="K12" s="666" t="n">
        <f aca="false">SUM(I12:J12)</f>
        <v>0</v>
      </c>
    </row>
    <row r="13" customFormat="false" ht="13.5" hidden="false" customHeight="false" outlineLevel="0" collapsed="false">
      <c r="A13" s="255" t="n">
        <v>4</v>
      </c>
      <c r="B13" s="667"/>
      <c r="C13" s="662"/>
      <c r="D13" s="662"/>
      <c r="E13" s="401"/>
      <c r="F13" s="401"/>
      <c r="G13" s="401"/>
      <c r="H13" s="401"/>
      <c r="I13" s="612"/>
      <c r="J13" s="613"/>
      <c r="K13" s="666" t="n">
        <f aca="false">SUM(I13:J13)</f>
        <v>0</v>
      </c>
    </row>
    <row r="14" customFormat="false" ht="13.5" hidden="false" customHeight="false" outlineLevel="0" collapsed="false">
      <c r="A14" s="457" t="n">
        <v>5</v>
      </c>
      <c r="B14" s="667"/>
      <c r="C14" s="662"/>
      <c r="D14" s="662"/>
      <c r="E14" s="401"/>
      <c r="F14" s="401"/>
      <c r="G14" s="401"/>
      <c r="H14" s="401"/>
      <c r="I14" s="612"/>
      <c r="J14" s="613"/>
      <c r="K14" s="666" t="n">
        <f aca="false">SUM(I14:J14)</f>
        <v>0</v>
      </c>
    </row>
    <row r="15" customFormat="false" ht="13.5" hidden="false" customHeight="false" outlineLevel="0" collapsed="false">
      <c r="A15" s="457" t="n">
        <v>6</v>
      </c>
      <c r="B15" s="667"/>
      <c r="C15" s="662"/>
      <c r="D15" s="662"/>
      <c r="E15" s="401"/>
      <c r="F15" s="401"/>
      <c r="G15" s="401"/>
      <c r="H15" s="401"/>
      <c r="I15" s="612"/>
      <c r="J15" s="613"/>
      <c r="K15" s="666" t="n">
        <f aca="false">SUM(I15:J15)</f>
        <v>0</v>
      </c>
    </row>
    <row r="16" customFormat="false" ht="13.5" hidden="false" customHeight="false" outlineLevel="0" collapsed="false">
      <c r="A16" s="255" t="n">
        <v>7</v>
      </c>
      <c r="B16" s="667"/>
      <c r="C16" s="662"/>
      <c r="D16" s="662"/>
      <c r="E16" s="401"/>
      <c r="F16" s="401"/>
      <c r="G16" s="401"/>
      <c r="H16" s="401"/>
      <c r="I16" s="612"/>
      <c r="J16" s="613"/>
      <c r="K16" s="666" t="n">
        <f aca="false">SUM(I16:J16)</f>
        <v>0</v>
      </c>
    </row>
    <row r="17" customFormat="false" ht="13.5" hidden="false" customHeight="false" outlineLevel="0" collapsed="false">
      <c r="A17" s="457" t="n">
        <v>8</v>
      </c>
      <c r="B17" s="667"/>
      <c r="C17" s="662"/>
      <c r="D17" s="662"/>
      <c r="E17" s="401"/>
      <c r="F17" s="401"/>
      <c r="G17" s="401"/>
      <c r="H17" s="401"/>
      <c r="I17" s="612"/>
      <c r="J17" s="613"/>
      <c r="K17" s="666" t="n">
        <f aca="false">SUM(I17:J17)</f>
        <v>0</v>
      </c>
    </row>
    <row r="18" customFormat="false" ht="13.5" hidden="false" customHeight="false" outlineLevel="0" collapsed="false">
      <c r="A18" s="255" t="n">
        <v>9</v>
      </c>
      <c r="B18" s="667"/>
      <c r="C18" s="662"/>
      <c r="D18" s="662"/>
      <c r="E18" s="401"/>
      <c r="F18" s="401"/>
      <c r="G18" s="401"/>
      <c r="H18" s="401"/>
      <c r="I18" s="612"/>
      <c r="J18" s="613"/>
      <c r="K18" s="666" t="n">
        <f aca="false">SUM(I18:J18)</f>
        <v>0</v>
      </c>
    </row>
    <row r="19" customFormat="false" ht="13.5" hidden="false" customHeight="false" outlineLevel="0" collapsed="false">
      <c r="A19" s="457" t="n">
        <v>10</v>
      </c>
      <c r="B19" s="667"/>
      <c r="C19" s="662"/>
      <c r="D19" s="662"/>
      <c r="E19" s="401"/>
      <c r="F19" s="401"/>
      <c r="G19" s="401"/>
      <c r="H19" s="401"/>
      <c r="I19" s="612"/>
      <c r="J19" s="613"/>
      <c r="K19" s="666" t="n">
        <f aca="false">SUM(I19:J19)</f>
        <v>0</v>
      </c>
    </row>
    <row r="20" customFormat="false" ht="13.5" hidden="false" customHeight="false" outlineLevel="0" collapsed="false">
      <c r="A20" s="457" t="s">
        <v>1112</v>
      </c>
      <c r="B20" s="393"/>
      <c r="C20" s="393"/>
      <c r="D20" s="393"/>
      <c r="E20" s="393"/>
      <c r="F20" s="393"/>
      <c r="G20" s="598"/>
      <c r="H20" s="598"/>
      <c r="I20" s="668" t="n">
        <f aca="false">SUM(I10:I19)</f>
        <v>0</v>
      </c>
      <c r="J20" s="668" t="n">
        <f aca="false">SUM(J10:J19)</f>
        <v>0</v>
      </c>
      <c r="K20" s="666" t="n">
        <f aca="false">SUM(I20:J20)</f>
        <v>0</v>
      </c>
    </row>
    <row r="21" customFormat="false" ht="13.5" hidden="false" customHeight="false" outlineLevel="0" collapsed="false">
      <c r="A21" s="240"/>
      <c r="B21" s="240"/>
      <c r="C21" s="240"/>
      <c r="D21" s="240"/>
      <c r="E21" s="240"/>
      <c r="F21" s="240"/>
      <c r="G21" s="240"/>
      <c r="H21" s="240"/>
      <c r="I21" s="240"/>
      <c r="J21" s="240"/>
    </row>
    <row r="22" customFormat="false" ht="13.5" hidden="false" customHeight="false" outlineLevel="0" collapsed="false">
      <c r="A22" s="240"/>
      <c r="B22" s="240"/>
      <c r="C22" s="240"/>
      <c r="D22" s="240"/>
      <c r="E22" s="240"/>
      <c r="F22" s="240"/>
      <c r="G22" s="240"/>
      <c r="H22" s="240"/>
      <c r="I22" s="240"/>
      <c r="J22" s="240"/>
    </row>
    <row r="23" customFormat="false" ht="13.5" hidden="false" customHeight="true" outlineLevel="0" collapsed="false">
      <c r="A23" s="244" t="s">
        <v>558</v>
      </c>
      <c r="B23" s="244"/>
      <c r="C23" s="278" t="s">
        <v>1138</v>
      </c>
      <c r="D23" s="278"/>
      <c r="E23" s="278"/>
      <c r="F23" s="278"/>
      <c r="G23" s="278"/>
      <c r="H23" s="278"/>
      <c r="I23" s="278"/>
      <c r="J23" s="240"/>
    </row>
    <row r="24" customFormat="false" ht="15" hidden="false" customHeight="true" outlineLevel="0" collapsed="false">
      <c r="A24" s="240"/>
      <c r="B24" s="240"/>
      <c r="C24" s="278" t="s">
        <v>1139</v>
      </c>
      <c r="D24" s="278"/>
      <c r="E24" s="278"/>
      <c r="F24" s="278"/>
      <c r="G24" s="278"/>
      <c r="H24" s="278"/>
      <c r="I24" s="278"/>
      <c r="J24" s="240"/>
    </row>
    <row r="25" customFormat="false" ht="15" hidden="false" customHeight="true" outlineLevel="0" collapsed="false">
      <c r="C25" s="278" t="s">
        <v>1140</v>
      </c>
      <c r="D25" s="278"/>
      <c r="E25" s="278"/>
      <c r="F25" s="278"/>
      <c r="G25" s="278"/>
      <c r="H25" s="278"/>
      <c r="I25" s="278"/>
    </row>
  </sheetData>
  <mergeCells count="43">
    <mergeCell ref="B2:K2"/>
    <mergeCell ref="B4:H4"/>
    <mergeCell ref="C6:E6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B20:D20"/>
    <mergeCell ref="E20:F20"/>
    <mergeCell ref="G20:H20"/>
    <mergeCell ref="A23:B23"/>
    <mergeCell ref="C23:I23"/>
    <mergeCell ref="C24:I24"/>
    <mergeCell ref="C25:I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5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J19" activeCellId="0" sqref="J19"/>
    </sheetView>
  </sheetViews>
  <sheetFormatPr defaultColWidth="8.54296875" defaultRowHeight="12.75" zeroHeight="false" outlineLevelRow="0" outlineLevelCol="0"/>
  <cols>
    <col collapsed="false" customWidth="true" hidden="false" outlineLevel="0" max="4" min="4" style="0" width="26.88"/>
    <col collapsed="false" customWidth="true" hidden="false" outlineLevel="0" max="11" min="9" style="0" width="18.34"/>
    <col collapsed="false" customWidth="true" hidden="false" outlineLevel="0" max="12" min="12" style="0" width="20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0" t="s">
        <v>4</v>
      </c>
    </row>
    <row r="2" customFormat="false" ht="15" hidden="false" customHeight="true" outlineLevel="0" collapsed="false">
      <c r="A2" s="240"/>
      <c r="B2" s="658" t="s">
        <v>1141</v>
      </c>
      <c r="C2" s="658"/>
      <c r="D2" s="658"/>
      <c r="E2" s="658"/>
      <c r="F2" s="658"/>
      <c r="G2" s="658"/>
      <c r="H2" s="658"/>
      <c r="I2" s="658"/>
      <c r="J2" s="658"/>
      <c r="K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  <c r="K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  <c r="K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2</v>
      </c>
      <c r="B7" s="243" t="s">
        <v>8</v>
      </c>
      <c r="C7" s="243"/>
      <c r="D7" s="243"/>
      <c r="E7" s="243"/>
      <c r="F7" s="243"/>
      <c r="G7" s="243"/>
      <c r="H7" s="243"/>
      <c r="J7" s="552" t="n">
        <f aca="false">'150.00'!K10</f>
        <v>2025</v>
      </c>
      <c r="K7" s="243"/>
    </row>
    <row r="8" customFormat="false" ht="14.25" hidden="false" customHeight="false" outlineLevel="0" collapsed="false">
      <c r="A8" s="240"/>
      <c r="B8" s="240"/>
      <c r="C8" s="240"/>
      <c r="D8" s="240"/>
      <c r="E8" s="240"/>
      <c r="F8" s="240"/>
      <c r="G8" s="240"/>
      <c r="H8" s="240"/>
      <c r="I8" s="241" t="s">
        <v>245</v>
      </c>
      <c r="J8" s="241" t="s">
        <v>884</v>
      </c>
      <c r="K8" s="241" t="s">
        <v>4</v>
      </c>
    </row>
    <row r="9" customFormat="false" ht="45" hidden="false" customHeight="true" outlineLevel="0" collapsed="false">
      <c r="A9" s="659" t="s">
        <v>441</v>
      </c>
      <c r="B9" s="660" t="s">
        <v>1121</v>
      </c>
      <c r="C9" s="605" t="s">
        <v>1109</v>
      </c>
      <c r="D9" s="605"/>
      <c r="E9" s="647" t="s">
        <v>1110</v>
      </c>
      <c r="F9" s="647"/>
      <c r="G9" s="604" t="s">
        <v>1111</v>
      </c>
      <c r="H9" s="604"/>
      <c r="I9" s="606" t="s">
        <v>888</v>
      </c>
      <c r="J9" s="606" t="s">
        <v>889</v>
      </c>
      <c r="K9" s="635" t="s">
        <v>35</v>
      </c>
    </row>
    <row r="10" customFormat="false" ht="13.5" hidden="false" customHeight="false" outlineLevel="0" collapsed="false">
      <c r="A10" s="556" t="n">
        <v>1</v>
      </c>
      <c r="B10" s="661"/>
      <c r="C10" s="662"/>
      <c r="D10" s="662"/>
      <c r="E10" s="662"/>
      <c r="F10" s="662"/>
      <c r="G10" s="662"/>
      <c r="H10" s="662"/>
      <c r="I10" s="663"/>
      <c r="J10" s="664"/>
      <c r="K10" s="665" t="n">
        <f aca="false">SUM(I10:J10)</f>
        <v>0</v>
      </c>
    </row>
    <row r="11" customFormat="false" ht="13.5" hidden="false" customHeight="false" outlineLevel="0" collapsed="false">
      <c r="A11" s="556" t="n">
        <v>2</v>
      </c>
      <c r="B11" s="400"/>
      <c r="C11" s="662"/>
      <c r="D11" s="662"/>
      <c r="E11" s="401"/>
      <c r="F11" s="401"/>
      <c r="G11" s="401"/>
      <c r="H11" s="401"/>
      <c r="I11" s="612"/>
      <c r="J11" s="613"/>
      <c r="K11" s="666" t="n">
        <f aca="false">SUM(I11:J11)</f>
        <v>0</v>
      </c>
    </row>
    <row r="12" customFormat="false" ht="13.5" hidden="false" customHeight="false" outlineLevel="0" collapsed="false">
      <c r="A12" s="457" t="n">
        <v>3</v>
      </c>
      <c r="B12" s="667"/>
      <c r="C12" s="662"/>
      <c r="D12" s="662"/>
      <c r="E12" s="401"/>
      <c r="F12" s="401"/>
      <c r="G12" s="401"/>
      <c r="H12" s="401"/>
      <c r="I12" s="612"/>
      <c r="J12" s="613"/>
      <c r="K12" s="666" t="n">
        <f aca="false">SUM(I12:J12)</f>
        <v>0</v>
      </c>
    </row>
    <row r="13" customFormat="false" ht="13.5" hidden="false" customHeight="false" outlineLevel="0" collapsed="false">
      <c r="A13" s="255" t="n">
        <v>4</v>
      </c>
      <c r="B13" s="667"/>
      <c r="C13" s="662"/>
      <c r="D13" s="662"/>
      <c r="E13" s="401"/>
      <c r="F13" s="401"/>
      <c r="G13" s="401"/>
      <c r="H13" s="401"/>
      <c r="I13" s="612"/>
      <c r="J13" s="613"/>
      <c r="K13" s="666" t="n">
        <f aca="false">SUM(I13:J13)</f>
        <v>0</v>
      </c>
    </row>
    <row r="14" customFormat="false" ht="13.5" hidden="false" customHeight="false" outlineLevel="0" collapsed="false">
      <c r="A14" s="457" t="n">
        <v>5</v>
      </c>
      <c r="B14" s="667"/>
      <c r="C14" s="662"/>
      <c r="D14" s="662"/>
      <c r="E14" s="401"/>
      <c r="F14" s="401"/>
      <c r="G14" s="401"/>
      <c r="H14" s="401"/>
      <c r="I14" s="612"/>
      <c r="J14" s="613"/>
      <c r="K14" s="666" t="n">
        <f aca="false">SUM(I14:J14)</f>
        <v>0</v>
      </c>
    </row>
    <row r="15" customFormat="false" ht="13.5" hidden="false" customHeight="false" outlineLevel="0" collapsed="false">
      <c r="A15" s="457" t="n">
        <v>6</v>
      </c>
      <c r="B15" s="667"/>
      <c r="C15" s="662"/>
      <c r="D15" s="662"/>
      <c r="E15" s="401"/>
      <c r="F15" s="401"/>
      <c r="G15" s="401"/>
      <c r="H15" s="401"/>
      <c r="I15" s="612"/>
      <c r="J15" s="613"/>
      <c r="K15" s="666" t="n">
        <f aca="false">SUM(I15:J15)</f>
        <v>0</v>
      </c>
    </row>
    <row r="16" customFormat="false" ht="13.5" hidden="false" customHeight="false" outlineLevel="0" collapsed="false">
      <c r="A16" s="255" t="n">
        <v>7</v>
      </c>
      <c r="B16" s="667"/>
      <c r="C16" s="662"/>
      <c r="D16" s="662"/>
      <c r="E16" s="401"/>
      <c r="F16" s="401"/>
      <c r="G16" s="401"/>
      <c r="H16" s="401"/>
      <c r="I16" s="612"/>
      <c r="J16" s="613"/>
      <c r="K16" s="666" t="n">
        <f aca="false">SUM(I16:J16)</f>
        <v>0</v>
      </c>
    </row>
    <row r="17" customFormat="false" ht="13.5" hidden="false" customHeight="false" outlineLevel="0" collapsed="false">
      <c r="A17" s="457" t="n">
        <v>8</v>
      </c>
      <c r="B17" s="667"/>
      <c r="C17" s="662"/>
      <c r="D17" s="662"/>
      <c r="E17" s="401"/>
      <c r="F17" s="401"/>
      <c r="G17" s="401"/>
      <c r="H17" s="401"/>
      <c r="I17" s="612"/>
      <c r="J17" s="613"/>
      <c r="K17" s="666" t="n">
        <f aca="false">SUM(I17:J17)</f>
        <v>0</v>
      </c>
    </row>
    <row r="18" customFormat="false" ht="13.5" hidden="false" customHeight="false" outlineLevel="0" collapsed="false">
      <c r="A18" s="255" t="n">
        <v>9</v>
      </c>
      <c r="B18" s="667"/>
      <c r="C18" s="662"/>
      <c r="D18" s="662"/>
      <c r="E18" s="401"/>
      <c r="F18" s="401"/>
      <c r="G18" s="401"/>
      <c r="H18" s="401"/>
      <c r="I18" s="612"/>
      <c r="J18" s="613"/>
      <c r="K18" s="666" t="n">
        <f aca="false">SUM(I18:J18)</f>
        <v>0</v>
      </c>
    </row>
    <row r="19" customFormat="false" ht="13.5" hidden="false" customHeight="false" outlineLevel="0" collapsed="false">
      <c r="A19" s="457" t="n">
        <v>10</v>
      </c>
      <c r="B19" s="667"/>
      <c r="C19" s="662"/>
      <c r="D19" s="662"/>
      <c r="E19" s="401"/>
      <c r="F19" s="401"/>
      <c r="G19" s="401"/>
      <c r="H19" s="401"/>
      <c r="I19" s="612"/>
      <c r="J19" s="613"/>
      <c r="K19" s="666" t="n">
        <f aca="false">SUM(I19:J19)</f>
        <v>0</v>
      </c>
    </row>
    <row r="20" customFormat="false" ht="13.5" hidden="false" customHeight="false" outlineLevel="0" collapsed="false">
      <c r="A20" s="457" t="n">
        <v>11</v>
      </c>
      <c r="B20" s="667"/>
      <c r="C20" s="662"/>
      <c r="D20" s="662"/>
      <c r="E20" s="401"/>
      <c r="F20" s="401"/>
      <c r="G20" s="401"/>
      <c r="H20" s="401"/>
      <c r="I20" s="612"/>
      <c r="J20" s="613"/>
      <c r="K20" s="666" t="n">
        <f aca="false">SUM(I20:J20)</f>
        <v>0</v>
      </c>
    </row>
    <row r="21" customFormat="false" ht="13.5" hidden="false" customHeight="false" outlineLevel="0" collapsed="false">
      <c r="A21" s="255" t="n">
        <v>12</v>
      </c>
      <c r="B21" s="667"/>
      <c r="C21" s="662"/>
      <c r="D21" s="662"/>
      <c r="E21" s="401"/>
      <c r="F21" s="401"/>
      <c r="G21" s="401"/>
      <c r="H21" s="401"/>
      <c r="I21" s="612"/>
      <c r="J21" s="613"/>
      <c r="K21" s="666" t="n">
        <f aca="false">SUM(I21:J21)</f>
        <v>0</v>
      </c>
    </row>
    <row r="22" customFormat="false" ht="13.5" hidden="false" customHeight="false" outlineLevel="0" collapsed="false">
      <c r="A22" s="457" t="n">
        <v>13</v>
      </c>
      <c r="B22" s="667"/>
      <c r="C22" s="662"/>
      <c r="D22" s="662"/>
      <c r="E22" s="401"/>
      <c r="F22" s="401"/>
      <c r="G22" s="401"/>
      <c r="H22" s="401"/>
      <c r="I22" s="612"/>
      <c r="J22" s="613"/>
      <c r="K22" s="666" t="n">
        <f aca="false">SUM(I22:J22)</f>
        <v>0</v>
      </c>
    </row>
    <row r="23" customFormat="false" ht="13.5" hidden="false" customHeight="false" outlineLevel="0" collapsed="false">
      <c r="A23" s="255" t="n">
        <v>14</v>
      </c>
      <c r="B23" s="667"/>
      <c r="C23" s="662"/>
      <c r="D23" s="662"/>
      <c r="E23" s="401"/>
      <c r="F23" s="401"/>
      <c r="G23" s="401"/>
      <c r="H23" s="401"/>
      <c r="I23" s="612"/>
      <c r="J23" s="613"/>
      <c r="K23" s="666" t="n">
        <f aca="false">SUM(I23:J23)</f>
        <v>0</v>
      </c>
    </row>
    <row r="24" customFormat="false" ht="13.5" hidden="false" customHeight="false" outlineLevel="0" collapsed="false">
      <c r="A24" s="457" t="n">
        <v>15</v>
      </c>
      <c r="B24" s="667"/>
      <c r="C24" s="662"/>
      <c r="D24" s="662"/>
      <c r="E24" s="401"/>
      <c r="F24" s="401"/>
      <c r="G24" s="401"/>
      <c r="H24" s="401"/>
      <c r="I24" s="612"/>
      <c r="J24" s="613"/>
      <c r="K24" s="666" t="n">
        <f aca="false">SUM(I24:J24)</f>
        <v>0</v>
      </c>
    </row>
    <row r="25" customFormat="false" ht="13.5" hidden="false" customHeight="false" outlineLevel="0" collapsed="false">
      <c r="A25" s="457" t="n">
        <v>16</v>
      </c>
      <c r="B25" s="667"/>
      <c r="C25" s="662"/>
      <c r="D25" s="662"/>
      <c r="E25" s="401"/>
      <c r="F25" s="401"/>
      <c r="G25" s="401"/>
      <c r="H25" s="401"/>
      <c r="I25" s="612"/>
      <c r="J25" s="613"/>
      <c r="K25" s="666" t="n">
        <f aca="false">SUM(I25:J25)</f>
        <v>0</v>
      </c>
    </row>
    <row r="26" customFormat="false" ht="13.5" hidden="false" customHeight="false" outlineLevel="0" collapsed="false">
      <c r="A26" s="255" t="n">
        <v>17</v>
      </c>
      <c r="B26" s="667"/>
      <c r="C26" s="662"/>
      <c r="D26" s="662"/>
      <c r="E26" s="401"/>
      <c r="F26" s="401"/>
      <c r="G26" s="401"/>
      <c r="H26" s="401"/>
      <c r="I26" s="612"/>
      <c r="J26" s="613"/>
      <c r="K26" s="666" t="n">
        <f aca="false">SUM(I26:J26)</f>
        <v>0</v>
      </c>
    </row>
    <row r="27" customFormat="false" ht="13.5" hidden="false" customHeight="false" outlineLevel="0" collapsed="false">
      <c r="A27" s="457" t="n">
        <v>18</v>
      </c>
      <c r="B27" s="667"/>
      <c r="C27" s="662"/>
      <c r="D27" s="662"/>
      <c r="E27" s="401"/>
      <c r="F27" s="401"/>
      <c r="G27" s="401"/>
      <c r="H27" s="401"/>
      <c r="I27" s="612"/>
      <c r="J27" s="613"/>
      <c r="K27" s="666" t="n">
        <f aca="false">SUM(I27:J27)</f>
        <v>0</v>
      </c>
    </row>
    <row r="28" customFormat="false" ht="13.5" hidden="false" customHeight="false" outlineLevel="0" collapsed="false">
      <c r="A28" s="255" t="n">
        <v>19</v>
      </c>
      <c r="B28" s="667"/>
      <c r="C28" s="662"/>
      <c r="D28" s="662"/>
      <c r="E28" s="401"/>
      <c r="F28" s="401"/>
      <c r="G28" s="401"/>
      <c r="H28" s="401"/>
      <c r="I28" s="612"/>
      <c r="J28" s="613"/>
      <c r="K28" s="666" t="n">
        <f aca="false">SUM(I28:J28)</f>
        <v>0</v>
      </c>
    </row>
    <row r="29" customFormat="false" ht="13.5" hidden="false" customHeight="false" outlineLevel="0" collapsed="false">
      <c r="A29" s="457" t="n">
        <v>20</v>
      </c>
      <c r="B29" s="667"/>
      <c r="C29" s="662"/>
      <c r="D29" s="662"/>
      <c r="E29" s="401"/>
      <c r="F29" s="401"/>
      <c r="G29" s="401"/>
      <c r="H29" s="401"/>
      <c r="I29" s="612"/>
      <c r="J29" s="613"/>
      <c r="K29" s="666" t="n">
        <f aca="false">SUM(I29:J29)</f>
        <v>0</v>
      </c>
    </row>
    <row r="30" customFormat="false" ht="13.5" hidden="false" customHeight="false" outlineLevel="0" collapsed="false">
      <c r="A30" s="457" t="s">
        <v>1112</v>
      </c>
      <c r="B30" s="393"/>
      <c r="C30" s="393"/>
      <c r="D30" s="393"/>
      <c r="E30" s="393"/>
      <c r="F30" s="393"/>
      <c r="G30" s="598"/>
      <c r="H30" s="598"/>
      <c r="I30" s="668" t="n">
        <f aca="false">SUM(I10:I29)</f>
        <v>0</v>
      </c>
      <c r="J30" s="668" t="n">
        <f aca="false">SUM(J10:J29)</f>
        <v>0</v>
      </c>
      <c r="K30" s="666" t="n">
        <f aca="false">SUM(I30:J30)</f>
        <v>0</v>
      </c>
    </row>
    <row r="31" customFormat="false" ht="13.5" hidden="false" customHeight="false" outlineLevel="0" collapsed="false">
      <c r="A31" s="240"/>
      <c r="B31" s="240"/>
      <c r="C31" s="240"/>
      <c r="D31" s="240"/>
      <c r="E31" s="240"/>
      <c r="F31" s="240"/>
      <c r="G31" s="240"/>
      <c r="H31" s="240"/>
      <c r="I31" s="240"/>
      <c r="J31" s="240"/>
    </row>
    <row r="32" customFormat="false" ht="13.5" hidden="false" customHeight="false" outlineLevel="0" collapsed="false">
      <c r="A32" s="240"/>
      <c r="B32" s="240"/>
      <c r="C32" s="240"/>
      <c r="D32" s="240"/>
      <c r="E32" s="240"/>
      <c r="F32" s="240"/>
      <c r="G32" s="240"/>
      <c r="H32" s="240"/>
      <c r="I32" s="240"/>
      <c r="J32" s="240"/>
    </row>
    <row r="33" customFormat="false" ht="13.5" hidden="false" customHeight="true" outlineLevel="0" collapsed="false">
      <c r="A33" s="244" t="s">
        <v>558</v>
      </c>
      <c r="B33" s="244"/>
      <c r="C33" s="278" t="s">
        <v>1142</v>
      </c>
      <c r="D33" s="278"/>
      <c r="E33" s="278"/>
      <c r="F33" s="278"/>
      <c r="G33" s="278"/>
      <c r="H33" s="278"/>
      <c r="I33" s="278"/>
      <c r="J33" s="240"/>
    </row>
    <row r="34" customFormat="false" ht="15" hidden="false" customHeight="true" outlineLevel="0" collapsed="false">
      <c r="A34" s="240"/>
      <c r="B34" s="240"/>
      <c r="C34" s="278" t="s">
        <v>1143</v>
      </c>
      <c r="D34" s="278"/>
      <c r="E34" s="278"/>
      <c r="F34" s="278"/>
      <c r="G34" s="278"/>
      <c r="H34" s="278"/>
      <c r="I34" s="278"/>
      <c r="J34" s="240"/>
    </row>
    <row r="35" customFormat="false" ht="15" hidden="false" customHeight="true" outlineLevel="0" collapsed="false">
      <c r="C35" s="278" t="s">
        <v>1144</v>
      </c>
      <c r="D35" s="278"/>
      <c r="E35" s="278"/>
      <c r="F35" s="278"/>
      <c r="G35" s="278"/>
      <c r="H35" s="278"/>
      <c r="I35" s="278"/>
    </row>
  </sheetData>
  <mergeCells count="73">
    <mergeCell ref="B2:K2"/>
    <mergeCell ref="B4:H4"/>
    <mergeCell ref="C6:E6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B30:D30"/>
    <mergeCell ref="E30:F30"/>
    <mergeCell ref="G30:H30"/>
    <mergeCell ref="A33:B33"/>
    <mergeCell ref="C33:I33"/>
    <mergeCell ref="C34:I34"/>
    <mergeCell ref="C35:I3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0" colorId="64" zoomScale="100" zoomScaleNormal="100" zoomScalePageLayoutView="100" workbookViewId="0">
      <selection pane="topLeft" activeCell="L11" activeCellId="0" sqref="L11"/>
    </sheetView>
  </sheetViews>
  <sheetFormatPr defaultColWidth="8.66796875" defaultRowHeight="13.5" zeroHeight="false" outlineLevelRow="0" outlineLevelCol="0"/>
  <cols>
    <col collapsed="false" customWidth="false" hidden="false" outlineLevel="0" max="5" min="1" style="240" width="8.67"/>
    <col collapsed="false" customWidth="true" hidden="false" outlineLevel="0" max="6" min="6" style="240" width="15.11"/>
    <col collapsed="false" customWidth="false" hidden="false" outlineLevel="0" max="7" min="7" style="240" width="8.67"/>
    <col collapsed="false" customWidth="true" hidden="false" outlineLevel="0" max="8" min="8" style="240" width="11.67"/>
    <col collapsed="false" customWidth="false" hidden="false" outlineLevel="0" max="10" min="9" style="240" width="8.67"/>
    <col collapsed="false" customWidth="true" hidden="false" outlineLevel="0" max="13" min="11" style="0" width="18.34"/>
    <col collapsed="false" customWidth="false" hidden="false" outlineLevel="0" max="16384" min="14" style="240" width="8.67"/>
  </cols>
  <sheetData>
    <row r="1" s="240" customFormat="true" ht="13.5" hidden="false" customHeight="false" outlineLevel="0" collapsed="false">
      <c r="M1" s="0" t="s">
        <v>4</v>
      </c>
    </row>
    <row r="2" s="240" customFormat="true" ht="13.5" hidden="false" customHeight="false" outlineLevel="0" collapsed="false">
      <c r="K2" s="241"/>
    </row>
    <row r="3" customFormat="false" ht="13.5" hidden="false" customHeight="true" outlineLevel="0" collapsed="false">
      <c r="B3" s="276" t="s">
        <v>1145</v>
      </c>
      <c r="C3" s="276"/>
      <c r="D3" s="276"/>
      <c r="E3" s="276"/>
      <c r="F3" s="276"/>
      <c r="G3" s="276"/>
      <c r="H3" s="276"/>
      <c r="I3" s="276"/>
      <c r="J3" s="276"/>
      <c r="K3" s="276"/>
      <c r="L3" s="243"/>
      <c r="M3" s="243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5"/>
      <c r="L4" s="245"/>
      <c r="M4" s="245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3"/>
      <c r="L5" s="243"/>
      <c r="M5" s="243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  <c r="M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1"/>
      <c r="L8" s="241"/>
      <c r="M8" s="241"/>
    </row>
    <row r="9" customFormat="false" ht="14.25" hidden="false" customHeight="false" outlineLevel="0" collapsed="false">
      <c r="K9" s="241" t="s">
        <v>245</v>
      </c>
      <c r="L9" s="241" t="s">
        <v>884</v>
      </c>
      <c r="M9" s="241" t="s">
        <v>4</v>
      </c>
    </row>
    <row r="10" customFormat="false" ht="50.25" hidden="false" customHeight="true" outlineLevel="0" collapsed="false">
      <c r="A10" s="482" t="s">
        <v>441</v>
      </c>
      <c r="B10" s="484" t="s">
        <v>520</v>
      </c>
      <c r="C10" s="484"/>
      <c r="D10" s="484"/>
      <c r="E10" s="484"/>
      <c r="F10" s="484"/>
      <c r="G10" s="484"/>
      <c r="H10" s="484"/>
      <c r="I10" s="484"/>
      <c r="J10" s="484"/>
      <c r="K10" s="606" t="s">
        <v>888</v>
      </c>
      <c r="L10" s="606" t="s">
        <v>889</v>
      </c>
      <c r="M10" s="635" t="s">
        <v>35</v>
      </c>
    </row>
    <row r="11" customFormat="false" ht="26.25" hidden="false" customHeight="true" outlineLevel="0" collapsed="false">
      <c r="A11" s="457" t="n">
        <v>1</v>
      </c>
      <c r="B11" s="417" t="s">
        <v>1146</v>
      </c>
      <c r="C11" s="417"/>
      <c r="D11" s="417"/>
      <c r="E11" s="417"/>
      <c r="F11" s="417"/>
      <c r="G11" s="417"/>
      <c r="H11" s="417"/>
      <c r="I11" s="417"/>
      <c r="J11" s="417"/>
      <c r="K11" s="663"/>
      <c r="L11" s="664"/>
      <c r="M11" s="670" t="n">
        <f aca="false">SUM(K11:L11)</f>
        <v>0</v>
      </c>
    </row>
    <row r="12" customFormat="false" ht="66" hidden="false" customHeight="true" outlineLevel="0" collapsed="false">
      <c r="A12" s="255" t="n">
        <v>2</v>
      </c>
      <c r="B12" s="398" t="s">
        <v>1147</v>
      </c>
      <c r="C12" s="398"/>
      <c r="D12" s="398"/>
      <c r="E12" s="398"/>
      <c r="F12" s="398"/>
      <c r="G12" s="398"/>
      <c r="H12" s="398"/>
      <c r="I12" s="398"/>
      <c r="J12" s="398"/>
      <c r="K12" s="612"/>
      <c r="L12" s="613"/>
      <c r="M12" s="671" t="n">
        <f aca="false">SUM(K12:L12)</f>
        <v>0</v>
      </c>
    </row>
    <row r="13" customFormat="false" ht="60" hidden="false" customHeight="true" outlineLevel="0" collapsed="false">
      <c r="A13" s="255" t="n">
        <v>4</v>
      </c>
      <c r="B13" s="398" t="s">
        <v>1148</v>
      </c>
      <c r="C13" s="398"/>
      <c r="D13" s="398"/>
      <c r="E13" s="398"/>
      <c r="F13" s="398"/>
      <c r="G13" s="398"/>
      <c r="H13" s="398"/>
      <c r="I13" s="398"/>
      <c r="J13" s="398"/>
      <c r="K13" s="612"/>
      <c r="L13" s="613"/>
      <c r="M13" s="671" t="n">
        <f aca="false">SUM(K13:L13)</f>
        <v>0</v>
      </c>
    </row>
    <row r="14" customFormat="false" ht="26.25" hidden="false" customHeight="true" outlineLevel="0" collapsed="false">
      <c r="A14" s="255" t="n">
        <v>5</v>
      </c>
      <c r="B14" s="398"/>
      <c r="C14" s="398"/>
      <c r="D14" s="398"/>
      <c r="E14" s="398"/>
      <c r="F14" s="398"/>
      <c r="G14" s="398"/>
      <c r="H14" s="398"/>
      <c r="I14" s="398"/>
      <c r="J14" s="398"/>
      <c r="K14" s="612"/>
      <c r="L14" s="613"/>
      <c r="M14" s="671" t="n">
        <f aca="false">SUM(K14:L14)</f>
        <v>0</v>
      </c>
    </row>
    <row r="15" customFormat="false" ht="26.25" hidden="false" customHeight="true" outlineLevel="0" collapsed="false">
      <c r="A15" s="255" t="n">
        <v>6</v>
      </c>
      <c r="B15" s="398"/>
      <c r="C15" s="398"/>
      <c r="D15" s="398"/>
      <c r="E15" s="398"/>
      <c r="F15" s="398"/>
      <c r="G15" s="398"/>
      <c r="H15" s="398"/>
      <c r="I15" s="398"/>
      <c r="J15" s="398"/>
      <c r="K15" s="612"/>
      <c r="L15" s="613"/>
      <c r="M15" s="671" t="n">
        <f aca="false">SUM(K15:L15)</f>
        <v>0</v>
      </c>
    </row>
    <row r="16" customFormat="false" ht="26.25" hidden="false" customHeight="true" outlineLevel="0" collapsed="false">
      <c r="A16" s="624" t="n">
        <v>7</v>
      </c>
      <c r="B16" s="413"/>
      <c r="C16" s="413"/>
      <c r="D16" s="413"/>
      <c r="E16" s="413"/>
      <c r="F16" s="413"/>
      <c r="G16" s="413"/>
      <c r="H16" s="413"/>
      <c r="I16" s="413"/>
      <c r="J16" s="413"/>
      <c r="K16" s="672"/>
      <c r="L16" s="673"/>
      <c r="M16" s="674" t="n">
        <f aca="false">SUM(K16:L16)</f>
        <v>0</v>
      </c>
    </row>
    <row r="17" customFormat="false" ht="30" hidden="false" customHeight="true" outlineLevel="0" collapsed="false">
      <c r="A17" s="415" t="n">
        <v>8</v>
      </c>
      <c r="B17" s="628" t="s">
        <v>1149</v>
      </c>
      <c r="C17" s="628"/>
      <c r="D17" s="628"/>
      <c r="E17" s="628"/>
      <c r="F17" s="628"/>
      <c r="G17" s="628"/>
      <c r="H17" s="628"/>
      <c r="I17" s="628"/>
      <c r="J17" s="628"/>
      <c r="K17" s="675" t="n">
        <f aca="false">SUM(K10:K16)</f>
        <v>0</v>
      </c>
      <c r="L17" s="675" t="n">
        <f aca="false">SUM(L10:L16)</f>
        <v>0</v>
      </c>
      <c r="M17" s="676" t="n">
        <f aca="false">SUM(K17:L17)</f>
        <v>0</v>
      </c>
    </row>
    <row r="18" s="240" customFormat="true" ht="13.5" hidden="false" customHeight="false" outlineLevel="0" collapsed="false"/>
    <row r="19" s="240" customFormat="true" ht="13.5" hidden="false" customHeight="false" outlineLevel="0" collapsed="false"/>
    <row r="20" s="240" customFormat="true" ht="30.75" hidden="false" customHeight="true" outlineLevel="0" collapsed="false">
      <c r="A20" s="244" t="s">
        <v>558</v>
      </c>
      <c r="B20" s="244"/>
      <c r="C20" s="278" t="s">
        <v>1150</v>
      </c>
      <c r="D20" s="278"/>
      <c r="E20" s="278"/>
      <c r="F20" s="278"/>
      <c r="G20" s="278"/>
      <c r="H20" s="278"/>
      <c r="I20" s="278"/>
    </row>
    <row r="21" s="240" customFormat="true" ht="13.5" hidden="false" customHeight="true" outlineLevel="0" collapsed="false">
      <c r="C21" s="278" t="s">
        <v>1151</v>
      </c>
      <c r="D21" s="278"/>
      <c r="E21" s="278"/>
      <c r="F21" s="278"/>
      <c r="G21" s="278"/>
      <c r="H21" s="278"/>
      <c r="I21" s="278"/>
    </row>
    <row r="22" s="240" customFormat="true" ht="13.5" hidden="false" customHeight="true" outlineLevel="0" collapsed="false">
      <c r="C22" s="278" t="s">
        <v>1152</v>
      </c>
      <c r="D22" s="278"/>
      <c r="E22" s="278"/>
      <c r="F22" s="278"/>
      <c r="G22" s="278"/>
      <c r="H22" s="278"/>
      <c r="I22" s="278"/>
    </row>
    <row r="23" s="240" customFormat="true" ht="13.5" hidden="false" customHeight="false" outlineLevel="0" collapsed="false"/>
    <row r="24" s="240" customFormat="true" ht="13.5" hidden="false" customHeight="false" outlineLevel="0" collapsed="false"/>
    <row r="25" s="240" customFormat="true" ht="13.5" hidden="false" customHeight="false" outlineLevel="0" collapsed="false"/>
    <row r="26" s="240" customFormat="true" ht="13.5" hidden="false" customHeight="false" outlineLevel="0" collapsed="false"/>
    <row r="27" s="240" customFormat="true" ht="13.5" hidden="false" customHeight="false" outlineLevel="0" collapsed="false"/>
    <row r="28" s="240" customFormat="true" ht="13.5" hidden="false" customHeight="false" outlineLevel="0" collapsed="false"/>
    <row r="29" s="240" customFormat="true" ht="13.5" hidden="false" customHeight="false" outlineLevel="0" collapsed="false"/>
    <row r="30" s="240" customFormat="true" ht="13.5" hidden="false" customHeight="false" outlineLevel="0" collapsed="false"/>
    <row r="31" s="240" customFormat="true" ht="13.5" hidden="false" customHeight="false" outlineLevel="0" collapsed="false">
      <c r="M31" s="0"/>
    </row>
    <row r="32" s="240" customFormat="true" ht="13.5" hidden="false" customHeight="false" outlineLevel="0" collapsed="false">
      <c r="M32" s="0"/>
    </row>
    <row r="33" s="240" customFormat="true" ht="13.5" hidden="false" customHeight="false" outlineLevel="0" collapsed="false">
      <c r="M33" s="0"/>
    </row>
    <row r="34" s="240" customFormat="true" ht="13.5" hidden="false" customHeight="false" outlineLevel="0" collapsed="false">
      <c r="M34" s="0"/>
    </row>
    <row r="35" customFormat="false" ht="13.5" hidden="false" customHeight="false" outlineLevel="0" collapsed="false">
      <c r="K35" s="240"/>
    </row>
  </sheetData>
  <mergeCells count="15">
    <mergeCell ref="B3:K3"/>
    <mergeCell ref="B5:H5"/>
    <mergeCell ref="C7:E7"/>
    <mergeCell ref="B10:J10"/>
    <mergeCell ref="B11:J11"/>
    <mergeCell ref="B12:J12"/>
    <mergeCell ref="B13:J13"/>
    <mergeCell ref="B14:J14"/>
    <mergeCell ref="B15:J15"/>
    <mergeCell ref="B16:J16"/>
    <mergeCell ref="B17:J17"/>
    <mergeCell ref="A20:B20"/>
    <mergeCell ref="C20:I20"/>
    <mergeCell ref="C21:I21"/>
    <mergeCell ref="C22:I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F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ColWidth="8.66796875" defaultRowHeight="13.5" zeroHeight="false" outlineLevelRow="0" outlineLevelCol="0"/>
  <cols>
    <col collapsed="false" customWidth="false" hidden="false" outlineLevel="0" max="1" min="1" style="240" width="8.67"/>
    <col collapsed="false" customWidth="true" hidden="false" outlineLevel="0" max="2" min="2" style="240" width="42.56"/>
    <col collapsed="false" customWidth="true" hidden="false" outlineLevel="0" max="3" min="3" style="240" width="28.88"/>
    <col collapsed="false" customWidth="true" hidden="false" outlineLevel="0" max="4" min="4" style="240" width="27.34"/>
    <col collapsed="false" customWidth="true" hidden="false" outlineLevel="0" max="5" min="5" style="240" width="28"/>
    <col collapsed="false" customWidth="true" hidden="false" outlineLevel="0" max="6" min="6" style="240" width="27.44"/>
    <col collapsed="false" customWidth="false" hidden="false" outlineLevel="0" max="16384" min="7" style="240" width="8.67"/>
  </cols>
  <sheetData>
    <row r="2" customFormat="false" ht="13.5" hidden="false" customHeight="false" outlineLevel="0" collapsed="false">
      <c r="F2" s="241" t="s">
        <v>4</v>
      </c>
    </row>
    <row r="3" customFormat="false" ht="33" hidden="false" customHeight="true" outlineLevel="0" collapsed="false">
      <c r="B3" s="276" t="s">
        <v>1153</v>
      </c>
      <c r="C3" s="276"/>
      <c r="D3" s="276"/>
      <c r="E3" s="276"/>
      <c r="F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677" t="n">
        <f aca="false">'150.00'!C8:F8</f>
        <v>222222222222</v>
      </c>
      <c r="D7" s="677"/>
      <c r="E7" s="677"/>
      <c r="F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8" t="n">
        <f aca="false">'150.00'!K10</f>
        <v>2025</v>
      </c>
      <c r="F8" s="243"/>
    </row>
    <row r="9" customFormat="false" ht="14.25" hidden="false" customHeight="false" outlineLevel="0" collapsed="false"/>
    <row r="10" customFormat="false" ht="81.75" hidden="false" customHeight="true" outlineLevel="0" collapsed="false">
      <c r="A10" s="480" t="s">
        <v>441</v>
      </c>
      <c r="B10" s="678" t="s">
        <v>1154</v>
      </c>
      <c r="C10" s="679" t="s">
        <v>1155</v>
      </c>
      <c r="D10" s="679" t="s">
        <v>1156</v>
      </c>
      <c r="E10" s="481" t="s">
        <v>1157</v>
      </c>
      <c r="F10" s="680" t="s">
        <v>1158</v>
      </c>
    </row>
    <row r="11" customFormat="false" ht="18" hidden="false" customHeight="true" outlineLevel="0" collapsed="false">
      <c r="A11" s="482" t="n">
        <v>1</v>
      </c>
      <c r="B11" s="484" t="n">
        <v>2</v>
      </c>
      <c r="C11" s="681" t="n">
        <v>3</v>
      </c>
      <c r="D11" s="681" t="n">
        <v>4</v>
      </c>
      <c r="E11" s="484" t="n">
        <v>5</v>
      </c>
      <c r="F11" s="495" t="n">
        <v>6</v>
      </c>
    </row>
    <row r="12" customFormat="false" ht="18" hidden="false" customHeight="true" outlineLevel="0" collapsed="false">
      <c r="A12" s="482" t="s">
        <v>83</v>
      </c>
      <c r="B12" s="628" t="s">
        <v>1159</v>
      </c>
      <c r="C12" s="681" t="n">
        <f aca="false">C13+C18</f>
        <v>0</v>
      </c>
      <c r="D12" s="681" t="n">
        <f aca="false">D13+D18</f>
        <v>0</v>
      </c>
      <c r="E12" s="681" t="n">
        <f aca="false">E13+E18</f>
        <v>0</v>
      </c>
      <c r="F12" s="682" t="n">
        <f aca="false">F13+F18</f>
        <v>0</v>
      </c>
    </row>
    <row r="13" customFormat="false" ht="18" hidden="false" customHeight="true" outlineLevel="0" collapsed="false">
      <c r="A13" s="482" t="s">
        <v>85</v>
      </c>
      <c r="B13" s="628" t="s">
        <v>1160</v>
      </c>
      <c r="C13" s="484" t="n">
        <f aca="false">SUM(C14:C17)</f>
        <v>0</v>
      </c>
      <c r="D13" s="484" t="n">
        <f aca="false">SUM(D14:D17)</f>
        <v>0</v>
      </c>
      <c r="E13" s="484" t="n">
        <f aca="false">SUM(E14:E17)</f>
        <v>0</v>
      </c>
      <c r="F13" s="495" t="n">
        <f aca="false">SUM(F14:F17)</f>
        <v>0</v>
      </c>
    </row>
    <row r="14" customFormat="false" ht="16.5" hidden="false" customHeight="true" outlineLevel="0" collapsed="false">
      <c r="A14" s="683" t="n">
        <v>1</v>
      </c>
      <c r="B14" s="540"/>
      <c r="C14" s="661"/>
      <c r="D14" s="661"/>
      <c r="E14" s="661"/>
      <c r="F14" s="500" t="n">
        <f aca="false">C14+D14-E14</f>
        <v>0</v>
      </c>
    </row>
    <row r="15" customFormat="false" ht="16.5" hidden="false" customHeight="true" outlineLevel="0" collapsed="false">
      <c r="A15" s="650" t="n">
        <v>2</v>
      </c>
      <c r="B15" s="684"/>
      <c r="C15" s="400"/>
      <c r="D15" s="400"/>
      <c r="E15" s="400"/>
      <c r="F15" s="502" t="n">
        <f aca="false">C15+D15-E15</f>
        <v>0</v>
      </c>
    </row>
    <row r="16" customFormat="false" ht="16.5" hidden="false" customHeight="true" outlineLevel="0" collapsed="false">
      <c r="A16" s="650" t="n">
        <v>3</v>
      </c>
      <c r="B16" s="78"/>
      <c r="C16" s="400"/>
      <c r="D16" s="400"/>
      <c r="E16" s="400"/>
      <c r="F16" s="502" t="n">
        <f aca="false">C16+D16-E16</f>
        <v>0</v>
      </c>
    </row>
    <row r="17" customFormat="false" ht="16.5" hidden="false" customHeight="true" outlineLevel="0" collapsed="false">
      <c r="A17" s="651" t="n">
        <v>4</v>
      </c>
      <c r="B17" s="685"/>
      <c r="C17" s="489"/>
      <c r="D17" s="489"/>
      <c r="E17" s="489"/>
      <c r="F17" s="686" t="n">
        <f aca="false">C17+D17-E17</f>
        <v>0</v>
      </c>
    </row>
    <row r="18" s="504" customFormat="true" ht="16.5" hidden="false" customHeight="true" outlineLevel="0" collapsed="false">
      <c r="A18" s="422" t="s">
        <v>87</v>
      </c>
      <c r="B18" s="687" t="s">
        <v>1161</v>
      </c>
      <c r="C18" s="484" t="n">
        <f aca="false">SUM(C19:C22)</f>
        <v>0</v>
      </c>
      <c r="D18" s="484" t="n">
        <f aca="false">SUM(D19:D22)</f>
        <v>0</v>
      </c>
      <c r="E18" s="484" t="n">
        <f aca="false">SUM(E19:E22)</f>
        <v>0</v>
      </c>
      <c r="F18" s="495" t="n">
        <f aca="false">SUM(F19:F22)</f>
        <v>0</v>
      </c>
    </row>
    <row r="19" customFormat="false" ht="16.5" hidden="false" customHeight="true" outlineLevel="0" collapsed="false">
      <c r="A19" s="683" t="n">
        <v>1</v>
      </c>
      <c r="B19" s="688"/>
      <c r="C19" s="689"/>
      <c r="D19" s="689"/>
      <c r="E19" s="689"/>
      <c r="F19" s="500" t="n">
        <f aca="false">C19+D19-E19</f>
        <v>0</v>
      </c>
    </row>
    <row r="20" customFormat="false" ht="16.5" hidden="false" customHeight="true" outlineLevel="0" collapsed="false">
      <c r="A20" s="650" t="n">
        <v>2</v>
      </c>
      <c r="B20" s="685"/>
      <c r="C20" s="489"/>
      <c r="D20" s="489"/>
      <c r="E20" s="489"/>
      <c r="F20" s="502" t="n">
        <f aca="false">C20+D20-E20</f>
        <v>0</v>
      </c>
    </row>
    <row r="21" customFormat="false" ht="16.5" hidden="false" customHeight="true" outlineLevel="0" collapsed="false">
      <c r="A21" s="650" t="n">
        <v>3</v>
      </c>
      <c r="B21" s="685"/>
      <c r="C21" s="489"/>
      <c r="D21" s="489"/>
      <c r="E21" s="489"/>
      <c r="F21" s="502" t="n">
        <f aca="false">C21+D21-E21</f>
        <v>0</v>
      </c>
    </row>
    <row r="22" customFormat="false" ht="16.5" hidden="false" customHeight="true" outlineLevel="0" collapsed="false">
      <c r="A22" s="690" t="n">
        <v>4</v>
      </c>
      <c r="B22" s="691"/>
      <c r="C22" s="492"/>
      <c r="D22" s="492"/>
      <c r="E22" s="492"/>
      <c r="F22" s="692" t="n">
        <f aca="false">C22+D22-E22</f>
        <v>0</v>
      </c>
    </row>
    <row r="25" customFormat="false" ht="15" hidden="false" customHeight="true" outlineLevel="0" collapsed="false">
      <c r="A25" s="242" t="s">
        <v>558</v>
      </c>
      <c r="B25" s="242"/>
      <c r="C25" s="478" t="s">
        <v>1162</v>
      </c>
      <c r="D25" s="478"/>
      <c r="E25" s="478"/>
      <c r="F25" s="277"/>
    </row>
    <row r="26" customFormat="false" ht="13.5" hidden="false" customHeight="true" outlineLevel="0" collapsed="false">
      <c r="C26" s="478" t="s">
        <v>1163</v>
      </c>
      <c r="D26" s="478"/>
      <c r="E26" s="478"/>
    </row>
    <row r="27" customFormat="false" ht="13.5" hidden="false" customHeight="true" outlineLevel="0" collapsed="false">
      <c r="C27" s="478" t="s">
        <v>1164</v>
      </c>
      <c r="D27" s="478"/>
      <c r="E27" s="478"/>
    </row>
    <row r="28" customFormat="false" ht="13.5" hidden="false" customHeight="true" outlineLevel="0" collapsed="false">
      <c r="C28" s="478" t="s">
        <v>1165</v>
      </c>
      <c r="D28" s="478"/>
      <c r="E28" s="478"/>
    </row>
    <row r="29" customFormat="false" ht="13.5" hidden="false" customHeight="true" outlineLevel="0" collapsed="false">
      <c r="C29" s="478" t="s">
        <v>1166</v>
      </c>
      <c r="D29" s="478"/>
      <c r="E29" s="478"/>
    </row>
    <row r="30" customFormat="false" ht="13.5" hidden="false" customHeight="true" outlineLevel="0" collapsed="false">
      <c r="C30" s="478" t="s">
        <v>1167</v>
      </c>
      <c r="D30" s="478"/>
      <c r="E30" s="478"/>
    </row>
  </sheetData>
  <mergeCells count="10">
    <mergeCell ref="B3:F3"/>
    <mergeCell ref="B5:F5"/>
    <mergeCell ref="C7:E7"/>
    <mergeCell ref="A25:B25"/>
    <mergeCell ref="C25:E25"/>
    <mergeCell ref="C26:E26"/>
    <mergeCell ref="C27:E27"/>
    <mergeCell ref="C28:E28"/>
    <mergeCell ref="C29:E29"/>
    <mergeCell ref="C30:E3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60" activeCellId="0" sqref="L60"/>
    </sheetView>
  </sheetViews>
  <sheetFormatPr defaultColWidth="8.66796875" defaultRowHeight="13.5" zeroHeight="false" outlineLevelRow="0" outlineLevelCol="0"/>
  <cols>
    <col collapsed="false" customWidth="true" hidden="false" outlineLevel="0" max="1" min="1" style="240" width="19"/>
    <col collapsed="false" customWidth="true" hidden="false" outlineLevel="0" max="10" min="2" style="240" width="6.33"/>
    <col collapsed="false" customWidth="true" hidden="false" outlineLevel="0" max="13" min="11" style="240" width="24.33"/>
    <col collapsed="false" customWidth="false" hidden="false" outlineLevel="0" max="16384" min="14" style="240" width="8.67"/>
  </cols>
  <sheetData>
    <row r="2" customFormat="false" ht="13.5" hidden="false" customHeight="false" outlineLevel="0" collapsed="false">
      <c r="K2" s="241"/>
      <c r="L2" s="241"/>
      <c r="M2" s="241" t="s">
        <v>516</v>
      </c>
    </row>
    <row r="3" customFormat="false" ht="13.5" hidden="false" customHeight="false" outlineLevel="0" collapsed="false">
      <c r="B3" s="504" t="s">
        <v>1168</v>
      </c>
      <c r="C3" s="504"/>
      <c r="D3" s="504"/>
      <c r="E3" s="504"/>
      <c r="F3" s="504"/>
      <c r="G3" s="504"/>
      <c r="H3" s="504"/>
    </row>
    <row r="4" customFormat="false" ht="13.5" hidden="false" customHeight="false" outlineLevel="0" collapsed="false">
      <c r="A4" s="243"/>
      <c r="B4" s="244" t="s">
        <v>518</v>
      </c>
      <c r="C4" s="244"/>
      <c r="D4" s="244"/>
      <c r="E4" s="244"/>
      <c r="F4" s="244"/>
      <c r="G4" s="244"/>
      <c r="H4" s="244"/>
      <c r="I4" s="243"/>
      <c r="J4" s="243"/>
      <c r="K4" s="243"/>
      <c r="L4" s="243"/>
      <c r="M4" s="243"/>
    </row>
    <row r="5" customFormat="false" ht="13.5" hidden="false" customHeight="false" outlineLevel="0" collapsed="false">
      <c r="A5" s="243"/>
      <c r="B5" s="657" t="s">
        <v>6</v>
      </c>
      <c r="C5" s="657"/>
      <c r="D5" s="657"/>
      <c r="E5" s="657"/>
      <c r="F5" s="657"/>
      <c r="G5" s="657"/>
      <c r="H5" s="657"/>
      <c r="I5" s="245"/>
      <c r="J5" s="245"/>
      <c r="K5" s="245"/>
      <c r="L5" s="245"/>
      <c r="M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  <c r="M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3"/>
      <c r="J8" s="243"/>
      <c r="K8" s="243"/>
      <c r="L8" s="248" t="n">
        <f aca="false">'150.00'!K10</f>
        <v>2025</v>
      </c>
      <c r="M8" s="243"/>
    </row>
    <row r="9" customFormat="false" ht="13.5" hidden="false" customHeight="false" outlineLevel="0" collapsed="false">
      <c r="A9" s="243"/>
      <c r="B9" s="243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</row>
    <row r="10" customFormat="false" ht="13.5" hidden="false" customHeight="false" outlineLevel="0" collapsed="false">
      <c r="A10" s="242" t="s">
        <v>1169</v>
      </c>
      <c r="B10" s="242"/>
      <c r="C10" s="242"/>
      <c r="D10" s="242"/>
      <c r="E10" s="242"/>
      <c r="F10" s="242"/>
      <c r="G10" s="242"/>
      <c r="H10" s="242"/>
      <c r="I10" s="242"/>
      <c r="J10" s="242"/>
      <c r="K10" s="245"/>
      <c r="L10" s="245"/>
      <c r="M10" s="245"/>
    </row>
    <row r="11" customFormat="false" ht="14.25" hidden="false" customHeight="false" outlineLevel="0" collapsed="false"/>
    <row r="12" customFormat="false" ht="24.75" hidden="false" customHeight="true" outlineLevel="0" collapsed="false">
      <c r="A12" s="249" t="s">
        <v>441</v>
      </c>
      <c r="B12" s="250" t="s">
        <v>520</v>
      </c>
      <c r="C12" s="250"/>
      <c r="D12" s="250"/>
      <c r="E12" s="250"/>
      <c r="F12" s="250"/>
      <c r="G12" s="250"/>
      <c r="H12" s="250"/>
      <c r="I12" s="250"/>
      <c r="J12" s="250"/>
      <c r="K12" s="251" t="s">
        <v>35</v>
      </c>
      <c r="L12" s="251" t="s">
        <v>1170</v>
      </c>
      <c r="M12" s="251" t="s">
        <v>1171</v>
      </c>
    </row>
    <row r="13" customFormat="false" ht="27" hidden="false" customHeight="true" outlineLevel="0" collapsed="false">
      <c r="A13" s="252" t="s">
        <v>521</v>
      </c>
      <c r="B13" s="253" t="s">
        <v>522</v>
      </c>
      <c r="C13" s="253"/>
      <c r="D13" s="253"/>
      <c r="E13" s="253"/>
      <c r="F13" s="253"/>
      <c r="G13" s="253"/>
      <c r="H13" s="253"/>
      <c r="I13" s="253"/>
      <c r="J13" s="253"/>
      <c r="K13" s="254" t="n">
        <f aca="false">SUM(K14:K17)</f>
        <v>0</v>
      </c>
      <c r="L13" s="254" t="n">
        <f aca="false">SUM(L14:L17)</f>
        <v>0</v>
      </c>
      <c r="M13" s="254" t="n">
        <f aca="false">SUM(M14:M17)</f>
        <v>0</v>
      </c>
    </row>
    <row r="14" customFormat="false" ht="13.5" hidden="false" customHeight="false" outlineLevel="0" collapsed="false">
      <c r="A14" s="255" t="s">
        <v>77</v>
      </c>
      <c r="B14" s="256" t="s">
        <v>523</v>
      </c>
      <c r="C14" s="256"/>
      <c r="D14" s="256"/>
      <c r="E14" s="256"/>
      <c r="F14" s="256"/>
      <c r="G14" s="256"/>
      <c r="H14" s="256"/>
      <c r="I14" s="256"/>
      <c r="J14" s="256"/>
      <c r="K14" s="257" t="n">
        <f aca="false">SUM(L14:M14)</f>
        <v>0</v>
      </c>
      <c r="L14" s="402"/>
      <c r="M14" s="257"/>
    </row>
    <row r="15" customFormat="false" ht="13.5" hidden="false" customHeight="false" outlineLevel="0" collapsed="false">
      <c r="A15" s="255" t="s">
        <v>79</v>
      </c>
      <c r="B15" s="256" t="s">
        <v>524</v>
      </c>
      <c r="C15" s="256"/>
      <c r="D15" s="256"/>
      <c r="E15" s="256"/>
      <c r="F15" s="256"/>
      <c r="G15" s="256"/>
      <c r="H15" s="256"/>
      <c r="I15" s="256"/>
      <c r="J15" s="256"/>
      <c r="K15" s="257" t="n">
        <f aca="false">SUM(L15:M15)</f>
        <v>0</v>
      </c>
      <c r="L15" s="402"/>
      <c r="M15" s="257"/>
    </row>
    <row r="16" customFormat="false" ht="13.5" hidden="false" customHeight="false" outlineLevel="0" collapsed="false">
      <c r="A16" s="255" t="s">
        <v>81</v>
      </c>
      <c r="B16" s="256" t="s">
        <v>525</v>
      </c>
      <c r="C16" s="256"/>
      <c r="D16" s="256"/>
      <c r="E16" s="256"/>
      <c r="F16" s="256"/>
      <c r="G16" s="256"/>
      <c r="H16" s="256"/>
      <c r="I16" s="256"/>
      <c r="J16" s="256"/>
      <c r="K16" s="257" t="n">
        <f aca="false">SUM(L16:M16)</f>
        <v>0</v>
      </c>
      <c r="L16" s="402"/>
      <c r="M16" s="257"/>
    </row>
    <row r="17" customFormat="false" ht="13.5" hidden="false" customHeight="false" outlineLevel="0" collapsed="false">
      <c r="A17" s="255" t="s">
        <v>99</v>
      </c>
      <c r="B17" s="256" t="s">
        <v>526</v>
      </c>
      <c r="C17" s="256"/>
      <c r="D17" s="256"/>
      <c r="E17" s="256"/>
      <c r="F17" s="256"/>
      <c r="G17" s="256"/>
      <c r="H17" s="256"/>
      <c r="I17" s="256"/>
      <c r="J17" s="256"/>
      <c r="K17" s="257" t="n">
        <f aca="false">SUM(L17:M17)</f>
        <v>0</v>
      </c>
      <c r="L17" s="402"/>
      <c r="M17" s="257"/>
    </row>
    <row r="18" customFormat="false" ht="25.5" hidden="false" customHeight="true" outlineLevel="0" collapsed="false">
      <c r="A18" s="252" t="s">
        <v>527</v>
      </c>
      <c r="B18" s="253" t="s">
        <v>528</v>
      </c>
      <c r="C18" s="253"/>
      <c r="D18" s="253"/>
      <c r="E18" s="253"/>
      <c r="F18" s="253"/>
      <c r="G18" s="253"/>
      <c r="H18" s="253"/>
      <c r="I18" s="253"/>
      <c r="J18" s="253"/>
      <c r="K18" s="254" t="n">
        <f aca="false">SUM(K19:K22)</f>
        <v>0</v>
      </c>
      <c r="L18" s="254" t="n">
        <f aca="false">SUM(L19:L22)</f>
        <v>0</v>
      </c>
      <c r="M18" s="254" t="n">
        <f aca="false">SUM(M19:M22)</f>
        <v>0</v>
      </c>
    </row>
    <row r="19" customFormat="false" ht="13.5" hidden="false" customHeight="false" outlineLevel="0" collapsed="false">
      <c r="A19" s="255" t="s">
        <v>77</v>
      </c>
      <c r="B19" s="256" t="s">
        <v>523</v>
      </c>
      <c r="C19" s="256"/>
      <c r="D19" s="256"/>
      <c r="E19" s="256"/>
      <c r="F19" s="256"/>
      <c r="G19" s="256"/>
      <c r="H19" s="256"/>
      <c r="I19" s="256"/>
      <c r="J19" s="256"/>
      <c r="K19" s="257" t="n">
        <f aca="false">SUM(L19:M19)</f>
        <v>0</v>
      </c>
      <c r="L19" s="402"/>
      <c r="M19" s="257"/>
    </row>
    <row r="20" customFormat="false" ht="13.5" hidden="false" customHeight="false" outlineLevel="0" collapsed="false">
      <c r="A20" s="255" t="s">
        <v>79</v>
      </c>
      <c r="B20" s="256" t="s">
        <v>524</v>
      </c>
      <c r="C20" s="256"/>
      <c r="D20" s="256"/>
      <c r="E20" s="256"/>
      <c r="F20" s="256"/>
      <c r="G20" s="256"/>
      <c r="H20" s="256"/>
      <c r="I20" s="256"/>
      <c r="J20" s="256"/>
      <c r="K20" s="257" t="n">
        <f aca="false">SUM(L20:M20)</f>
        <v>0</v>
      </c>
      <c r="L20" s="402"/>
      <c r="M20" s="257"/>
    </row>
    <row r="21" customFormat="false" ht="13.5" hidden="false" customHeight="false" outlineLevel="0" collapsed="false">
      <c r="A21" s="255" t="s">
        <v>81</v>
      </c>
      <c r="B21" s="256" t="s">
        <v>525</v>
      </c>
      <c r="C21" s="256"/>
      <c r="D21" s="256"/>
      <c r="E21" s="256"/>
      <c r="F21" s="256"/>
      <c r="G21" s="256"/>
      <c r="H21" s="256"/>
      <c r="I21" s="256"/>
      <c r="J21" s="256"/>
      <c r="K21" s="257" t="n">
        <f aca="false">SUM(L21:M21)</f>
        <v>0</v>
      </c>
      <c r="L21" s="402"/>
      <c r="M21" s="257"/>
    </row>
    <row r="22" customFormat="false" ht="13.5" hidden="false" customHeight="false" outlineLevel="0" collapsed="false">
      <c r="A22" s="255" t="s">
        <v>99</v>
      </c>
      <c r="B22" s="256" t="s">
        <v>526</v>
      </c>
      <c r="C22" s="256"/>
      <c r="D22" s="256"/>
      <c r="E22" s="256"/>
      <c r="F22" s="256"/>
      <c r="G22" s="256"/>
      <c r="H22" s="256"/>
      <c r="I22" s="256"/>
      <c r="J22" s="256"/>
      <c r="K22" s="257" t="n">
        <f aca="false">SUM(L22:M22)</f>
        <v>0</v>
      </c>
      <c r="L22" s="402"/>
      <c r="M22" s="257"/>
    </row>
    <row r="23" customFormat="false" ht="25.5" hidden="false" customHeight="true" outlineLevel="0" collapsed="false">
      <c r="A23" s="252" t="s">
        <v>529</v>
      </c>
      <c r="B23" s="253" t="s">
        <v>530</v>
      </c>
      <c r="C23" s="253"/>
      <c r="D23" s="253"/>
      <c r="E23" s="253"/>
      <c r="F23" s="253"/>
      <c r="G23" s="253"/>
      <c r="H23" s="253"/>
      <c r="I23" s="253"/>
      <c r="J23" s="253"/>
      <c r="K23" s="254" t="n">
        <f aca="false">SUM(K24:K27)</f>
        <v>0</v>
      </c>
      <c r="L23" s="254" t="n">
        <f aca="false">SUM(L24:L27)</f>
        <v>0</v>
      </c>
      <c r="M23" s="254" t="n">
        <f aca="false">SUM(M24:M27)</f>
        <v>0</v>
      </c>
    </row>
    <row r="24" customFormat="false" ht="13.5" hidden="false" customHeight="false" outlineLevel="0" collapsed="false">
      <c r="A24" s="255" t="s">
        <v>77</v>
      </c>
      <c r="B24" s="256" t="s">
        <v>523</v>
      </c>
      <c r="C24" s="256"/>
      <c r="D24" s="256"/>
      <c r="E24" s="256"/>
      <c r="F24" s="256"/>
      <c r="G24" s="256"/>
      <c r="H24" s="256"/>
      <c r="I24" s="256"/>
      <c r="J24" s="256"/>
      <c r="K24" s="257" t="n">
        <f aca="false">SUM(L24:M24)</f>
        <v>0</v>
      </c>
      <c r="L24" s="402"/>
      <c r="M24" s="257"/>
    </row>
    <row r="25" customFormat="false" ht="13.5" hidden="false" customHeight="false" outlineLevel="0" collapsed="false">
      <c r="A25" s="255" t="s">
        <v>79</v>
      </c>
      <c r="B25" s="256" t="s">
        <v>524</v>
      </c>
      <c r="C25" s="256"/>
      <c r="D25" s="256"/>
      <c r="E25" s="256"/>
      <c r="F25" s="256"/>
      <c r="G25" s="256"/>
      <c r="H25" s="256"/>
      <c r="I25" s="256"/>
      <c r="J25" s="256"/>
      <c r="K25" s="257" t="n">
        <f aca="false">SUM(L25:M25)</f>
        <v>0</v>
      </c>
      <c r="L25" s="402"/>
      <c r="M25" s="257"/>
    </row>
    <row r="26" customFormat="false" ht="13.5" hidden="false" customHeight="false" outlineLevel="0" collapsed="false">
      <c r="A26" s="255" t="s">
        <v>81</v>
      </c>
      <c r="B26" s="256" t="s">
        <v>525</v>
      </c>
      <c r="C26" s="256"/>
      <c r="D26" s="256"/>
      <c r="E26" s="256"/>
      <c r="F26" s="256"/>
      <c r="G26" s="256"/>
      <c r="H26" s="256"/>
      <c r="I26" s="256"/>
      <c r="J26" s="256"/>
      <c r="K26" s="257" t="n">
        <f aca="false">SUM(L26:M26)</f>
        <v>0</v>
      </c>
      <c r="L26" s="402"/>
      <c r="M26" s="257"/>
    </row>
    <row r="27" customFormat="false" ht="13.5" hidden="false" customHeight="false" outlineLevel="0" collapsed="false">
      <c r="A27" s="255" t="s">
        <v>99</v>
      </c>
      <c r="B27" s="256" t="s">
        <v>526</v>
      </c>
      <c r="C27" s="256"/>
      <c r="D27" s="256"/>
      <c r="E27" s="256"/>
      <c r="F27" s="256"/>
      <c r="G27" s="256"/>
      <c r="H27" s="256"/>
      <c r="I27" s="256"/>
      <c r="J27" s="256"/>
      <c r="K27" s="257" t="n">
        <f aca="false">SUM(L27:M27)</f>
        <v>0</v>
      </c>
      <c r="L27" s="402"/>
      <c r="M27" s="257"/>
    </row>
    <row r="28" customFormat="false" ht="42" hidden="false" customHeight="true" outlineLevel="0" collapsed="false">
      <c r="A28" s="252" t="s">
        <v>531</v>
      </c>
      <c r="B28" s="258" t="s">
        <v>1172</v>
      </c>
      <c r="C28" s="258"/>
      <c r="D28" s="258"/>
      <c r="E28" s="258"/>
      <c r="F28" s="258"/>
      <c r="G28" s="258"/>
      <c r="H28" s="258"/>
      <c r="I28" s="258"/>
      <c r="J28" s="258"/>
      <c r="K28" s="254" t="n">
        <f aca="false">SUM(K29:K32)</f>
        <v>0</v>
      </c>
      <c r="L28" s="254" t="n">
        <f aca="false">SUM(L29:L32)</f>
        <v>0</v>
      </c>
      <c r="M28" s="254" t="n">
        <f aca="false">SUM(M29:M32)</f>
        <v>0</v>
      </c>
    </row>
    <row r="29" customFormat="false" ht="13.5" hidden="false" customHeight="false" outlineLevel="0" collapsed="false">
      <c r="A29" s="255" t="s">
        <v>77</v>
      </c>
      <c r="B29" s="256" t="s">
        <v>523</v>
      </c>
      <c r="C29" s="256"/>
      <c r="D29" s="256"/>
      <c r="E29" s="256"/>
      <c r="F29" s="256"/>
      <c r="G29" s="256"/>
      <c r="H29" s="256"/>
      <c r="I29" s="256"/>
      <c r="J29" s="256"/>
      <c r="K29" s="257" t="n">
        <f aca="false">SUM(L29:M29)</f>
        <v>0</v>
      </c>
      <c r="L29" s="402"/>
      <c r="M29" s="257"/>
    </row>
    <row r="30" customFormat="false" ht="13.5" hidden="false" customHeight="false" outlineLevel="0" collapsed="false">
      <c r="A30" s="255" t="s">
        <v>79</v>
      </c>
      <c r="B30" s="256" t="s">
        <v>524</v>
      </c>
      <c r="C30" s="256"/>
      <c r="D30" s="256"/>
      <c r="E30" s="256"/>
      <c r="F30" s="256"/>
      <c r="G30" s="256"/>
      <c r="H30" s="256"/>
      <c r="I30" s="256"/>
      <c r="J30" s="256"/>
      <c r="K30" s="257" t="n">
        <f aca="false">SUM(L30:M30)</f>
        <v>0</v>
      </c>
      <c r="L30" s="402"/>
      <c r="M30" s="257"/>
    </row>
    <row r="31" customFormat="false" ht="13.5" hidden="false" customHeight="false" outlineLevel="0" collapsed="false">
      <c r="A31" s="255" t="s">
        <v>81</v>
      </c>
      <c r="B31" s="256" t="s">
        <v>525</v>
      </c>
      <c r="C31" s="256"/>
      <c r="D31" s="256"/>
      <c r="E31" s="256"/>
      <c r="F31" s="256"/>
      <c r="G31" s="256"/>
      <c r="H31" s="256"/>
      <c r="I31" s="256"/>
      <c r="J31" s="256"/>
      <c r="K31" s="257" t="n">
        <f aca="false">SUM(L31:M31)</f>
        <v>0</v>
      </c>
      <c r="L31" s="402"/>
      <c r="M31" s="257"/>
    </row>
    <row r="32" customFormat="false" ht="13.5" hidden="false" customHeight="false" outlineLevel="0" collapsed="false">
      <c r="A32" s="255" t="s">
        <v>99</v>
      </c>
      <c r="B32" s="256" t="s">
        <v>526</v>
      </c>
      <c r="C32" s="256"/>
      <c r="D32" s="256"/>
      <c r="E32" s="256"/>
      <c r="F32" s="256"/>
      <c r="G32" s="256"/>
      <c r="H32" s="256"/>
      <c r="I32" s="256"/>
      <c r="J32" s="256"/>
      <c r="K32" s="257" t="n">
        <f aca="false">SUM(L32:M32)</f>
        <v>0</v>
      </c>
      <c r="L32" s="402"/>
      <c r="M32" s="257"/>
    </row>
    <row r="33" customFormat="false" ht="24.75" hidden="false" customHeight="true" outlineLevel="0" collapsed="false">
      <c r="A33" s="252" t="s">
        <v>533</v>
      </c>
      <c r="B33" s="253" t="s">
        <v>534</v>
      </c>
      <c r="C33" s="253"/>
      <c r="D33" s="253"/>
      <c r="E33" s="253"/>
      <c r="F33" s="253"/>
      <c r="G33" s="253"/>
      <c r="H33" s="253"/>
      <c r="I33" s="253"/>
      <c r="J33" s="253"/>
      <c r="K33" s="254" t="n">
        <f aca="false">SUM(K34:K37)</f>
        <v>0</v>
      </c>
      <c r="L33" s="254" t="n">
        <f aca="false">SUM(L34:L37)</f>
        <v>0</v>
      </c>
      <c r="M33" s="254" t="n">
        <f aca="false">SUM(M34:M37)</f>
        <v>0</v>
      </c>
    </row>
    <row r="34" customFormat="false" ht="13.5" hidden="false" customHeight="false" outlineLevel="0" collapsed="false">
      <c r="A34" s="255" t="s">
        <v>77</v>
      </c>
      <c r="B34" s="256" t="s">
        <v>535</v>
      </c>
      <c r="C34" s="256"/>
      <c r="D34" s="256"/>
      <c r="E34" s="256"/>
      <c r="F34" s="256"/>
      <c r="G34" s="256"/>
      <c r="H34" s="256"/>
      <c r="I34" s="256"/>
      <c r="J34" s="256"/>
      <c r="K34" s="257" t="n">
        <f aca="false">SUM(L34:M34)</f>
        <v>0</v>
      </c>
      <c r="L34" s="257" t="n">
        <f aca="false">L14+L19-L24+L29</f>
        <v>0</v>
      </c>
      <c r="M34" s="257" t="n">
        <f aca="false">M14+M19-M24+M29</f>
        <v>0</v>
      </c>
    </row>
    <row r="35" customFormat="false" ht="13.5" hidden="false" customHeight="false" outlineLevel="0" collapsed="false">
      <c r="A35" s="255" t="s">
        <v>79</v>
      </c>
      <c r="B35" s="256" t="s">
        <v>524</v>
      </c>
      <c r="C35" s="256"/>
      <c r="D35" s="256"/>
      <c r="E35" s="256"/>
      <c r="F35" s="256"/>
      <c r="G35" s="256"/>
      <c r="H35" s="256"/>
      <c r="I35" s="256"/>
      <c r="J35" s="256"/>
      <c r="K35" s="257" t="n">
        <f aca="false">SUM(L35:M35)</f>
        <v>0</v>
      </c>
      <c r="L35" s="257" t="n">
        <f aca="false">L15+L20-L25+L30</f>
        <v>0</v>
      </c>
      <c r="M35" s="257" t="n">
        <f aca="false">M15+M20-M25+M30</f>
        <v>0</v>
      </c>
    </row>
    <row r="36" customFormat="false" ht="13.5" hidden="false" customHeight="false" outlineLevel="0" collapsed="false">
      <c r="A36" s="255" t="s">
        <v>81</v>
      </c>
      <c r="B36" s="256" t="s">
        <v>525</v>
      </c>
      <c r="C36" s="256"/>
      <c r="D36" s="256"/>
      <c r="E36" s="256"/>
      <c r="F36" s="256"/>
      <c r="G36" s="256"/>
      <c r="H36" s="256"/>
      <c r="I36" s="256"/>
      <c r="J36" s="256"/>
      <c r="K36" s="257" t="n">
        <f aca="false">SUM(L36:M36)</f>
        <v>0</v>
      </c>
      <c r="L36" s="257" t="n">
        <f aca="false">L16+L21-L26+L31</f>
        <v>0</v>
      </c>
      <c r="M36" s="257" t="n">
        <f aca="false">M16+M21-M26+M31</f>
        <v>0</v>
      </c>
    </row>
    <row r="37" customFormat="false" ht="13.5" hidden="false" customHeight="false" outlineLevel="0" collapsed="false">
      <c r="A37" s="255" t="s">
        <v>99</v>
      </c>
      <c r="B37" s="256" t="s">
        <v>526</v>
      </c>
      <c r="C37" s="256"/>
      <c r="D37" s="256"/>
      <c r="E37" s="256"/>
      <c r="F37" s="256"/>
      <c r="G37" s="256"/>
      <c r="H37" s="256"/>
      <c r="I37" s="256"/>
      <c r="J37" s="256"/>
      <c r="K37" s="257" t="n">
        <f aca="false">SUM(L37:M37)</f>
        <v>0</v>
      </c>
      <c r="L37" s="257" t="n">
        <f aca="false">L17+L22-L27+L32</f>
        <v>0</v>
      </c>
      <c r="M37" s="257" t="n">
        <f aca="false">M17+M22-M27+M32</f>
        <v>0</v>
      </c>
    </row>
    <row r="38" customFormat="false" ht="75.75" hidden="false" customHeight="true" outlineLevel="0" collapsed="false">
      <c r="A38" s="252" t="s">
        <v>536</v>
      </c>
      <c r="B38" s="253" t="s">
        <v>537</v>
      </c>
      <c r="C38" s="253"/>
      <c r="D38" s="253"/>
      <c r="E38" s="253"/>
      <c r="F38" s="253"/>
      <c r="G38" s="253"/>
      <c r="H38" s="253"/>
      <c r="I38" s="259" t="s">
        <v>538</v>
      </c>
      <c r="J38" s="259" t="s">
        <v>539</v>
      </c>
      <c r="K38" s="254" t="n">
        <f aca="false">SUM(K39:K42)</f>
        <v>0</v>
      </c>
      <c r="L38" s="254" t="n">
        <f aca="false">SUM(L39:L42)</f>
        <v>0</v>
      </c>
      <c r="M38" s="254" t="n">
        <f aca="false">SUM(M39:M42)</f>
        <v>0</v>
      </c>
    </row>
    <row r="39" customFormat="false" ht="13.5" hidden="false" customHeight="false" outlineLevel="0" collapsed="false">
      <c r="A39" s="255" t="s">
        <v>77</v>
      </c>
      <c r="B39" s="256" t="s">
        <v>523</v>
      </c>
      <c r="C39" s="256"/>
      <c r="D39" s="256"/>
      <c r="E39" s="256"/>
      <c r="F39" s="256"/>
      <c r="G39" s="256"/>
      <c r="H39" s="256"/>
      <c r="I39" s="260" t="n">
        <v>0.1</v>
      </c>
      <c r="J39" s="260" t="n">
        <v>0.1</v>
      </c>
      <c r="K39" s="257" t="n">
        <f aca="false">SUM(L39:M39)</f>
        <v>0</v>
      </c>
      <c r="L39" s="257" t="n">
        <f aca="false">ROUND(L34*J39,0)</f>
        <v>0</v>
      </c>
      <c r="M39" s="257" t="n">
        <f aca="false">'150.05ФА общие'!L40</f>
        <v>0</v>
      </c>
    </row>
    <row r="40" customFormat="false" ht="13.5" hidden="false" customHeight="false" outlineLevel="0" collapsed="false">
      <c r="A40" s="255" t="s">
        <v>79</v>
      </c>
      <c r="B40" s="256" t="s">
        <v>524</v>
      </c>
      <c r="C40" s="256"/>
      <c r="D40" s="256"/>
      <c r="E40" s="256"/>
      <c r="F40" s="256"/>
      <c r="G40" s="256"/>
      <c r="H40" s="256"/>
      <c r="I40" s="260" t="n">
        <v>0.25</v>
      </c>
      <c r="J40" s="260" t="n">
        <v>0.25</v>
      </c>
      <c r="K40" s="257" t="n">
        <f aca="false">SUM(L40:M40)</f>
        <v>0</v>
      </c>
      <c r="L40" s="257" t="n">
        <f aca="false">ROUND(L35*J40,0)</f>
        <v>0</v>
      </c>
      <c r="M40" s="257" t="n">
        <f aca="false">'150.05ФА общие'!L41</f>
        <v>0</v>
      </c>
    </row>
    <row r="41" customFormat="false" ht="13.5" hidden="false" customHeight="false" outlineLevel="0" collapsed="false">
      <c r="A41" s="255" t="s">
        <v>81</v>
      </c>
      <c r="B41" s="256" t="s">
        <v>525</v>
      </c>
      <c r="C41" s="256"/>
      <c r="D41" s="256"/>
      <c r="E41" s="256"/>
      <c r="F41" s="256"/>
      <c r="G41" s="256"/>
      <c r="H41" s="256"/>
      <c r="I41" s="260" t="n">
        <v>0.4</v>
      </c>
      <c r="J41" s="260" t="n">
        <v>0.4</v>
      </c>
      <c r="K41" s="257" t="n">
        <f aca="false">SUM(L41:M41)</f>
        <v>0</v>
      </c>
      <c r="L41" s="257" t="n">
        <f aca="false">ROUND(L36*J41,0)</f>
        <v>0</v>
      </c>
      <c r="M41" s="257" t="n">
        <f aca="false">'150.05ФА общие'!L42</f>
        <v>0</v>
      </c>
    </row>
    <row r="42" customFormat="false" ht="13.5" hidden="false" customHeight="false" outlineLevel="0" collapsed="false">
      <c r="A42" s="255" t="s">
        <v>99</v>
      </c>
      <c r="B42" s="256" t="s">
        <v>526</v>
      </c>
      <c r="C42" s="256"/>
      <c r="D42" s="256"/>
      <c r="E42" s="256"/>
      <c r="F42" s="256"/>
      <c r="G42" s="256"/>
      <c r="H42" s="256"/>
      <c r="I42" s="260" t="n">
        <v>0.15</v>
      </c>
      <c r="J42" s="260" t="n">
        <v>0.15</v>
      </c>
      <c r="K42" s="257" t="n">
        <f aca="false">SUM(L42:M42)</f>
        <v>0</v>
      </c>
      <c r="L42" s="257" t="n">
        <f aca="false">ROUND(L37*J42,0)</f>
        <v>0</v>
      </c>
      <c r="M42" s="257" t="n">
        <f aca="false">'150.05ФА общие'!L43</f>
        <v>0</v>
      </c>
    </row>
    <row r="43" customFormat="false" ht="31.5" hidden="false" customHeight="true" outlineLevel="0" collapsed="false">
      <c r="A43" s="261" t="s">
        <v>540</v>
      </c>
      <c r="B43" s="253" t="s">
        <v>1173</v>
      </c>
      <c r="C43" s="253"/>
      <c r="D43" s="253"/>
      <c r="E43" s="253"/>
      <c r="F43" s="253"/>
      <c r="G43" s="253"/>
      <c r="H43" s="253"/>
      <c r="I43" s="253"/>
      <c r="J43" s="253"/>
      <c r="K43" s="266" t="n">
        <f aca="false">SUM(K44:K47)</f>
        <v>0</v>
      </c>
      <c r="L43" s="266" t="n">
        <f aca="false">SUM(L44:L47)</f>
        <v>0</v>
      </c>
      <c r="M43" s="254" t="n">
        <f aca="false">SUM(M44:M47)</f>
        <v>0</v>
      </c>
    </row>
    <row r="44" customFormat="false" ht="13.5" hidden="false" customHeight="false" outlineLevel="0" collapsed="false">
      <c r="A44" s="267" t="s">
        <v>77</v>
      </c>
      <c r="B44" s="256" t="s">
        <v>523</v>
      </c>
      <c r="C44" s="256"/>
      <c r="D44" s="256"/>
      <c r="E44" s="256"/>
      <c r="F44" s="256"/>
      <c r="G44" s="256"/>
      <c r="H44" s="256"/>
      <c r="I44" s="256"/>
      <c r="J44" s="268" t="n">
        <v>0.2</v>
      </c>
      <c r="K44" s="257" t="n">
        <f aca="false">SUM(L44:M44)</f>
        <v>0</v>
      </c>
      <c r="L44" s="693"/>
      <c r="M44" s="257" t="n">
        <f aca="false">'150.05ФА общие'!L45</f>
        <v>0</v>
      </c>
    </row>
    <row r="45" customFormat="false" ht="13.5" hidden="false" customHeight="false" outlineLevel="0" collapsed="false">
      <c r="A45" s="267" t="s">
        <v>79</v>
      </c>
      <c r="B45" s="256" t="s">
        <v>524</v>
      </c>
      <c r="C45" s="256"/>
      <c r="D45" s="256"/>
      <c r="E45" s="256"/>
      <c r="F45" s="256"/>
      <c r="G45" s="256"/>
      <c r="H45" s="256"/>
      <c r="I45" s="256"/>
      <c r="J45" s="268" t="n">
        <v>0.5</v>
      </c>
      <c r="K45" s="257" t="n">
        <f aca="false">SUM(L45:M45)</f>
        <v>0</v>
      </c>
      <c r="L45" s="693"/>
      <c r="M45" s="257" t="n">
        <f aca="false">'150.05ФА общие'!L46</f>
        <v>0</v>
      </c>
    </row>
    <row r="46" customFormat="false" ht="13.5" hidden="false" customHeight="false" outlineLevel="0" collapsed="false">
      <c r="A46" s="267" t="s">
        <v>81</v>
      </c>
      <c r="B46" s="256" t="s">
        <v>525</v>
      </c>
      <c r="C46" s="256"/>
      <c r="D46" s="256"/>
      <c r="E46" s="256"/>
      <c r="F46" s="256"/>
      <c r="G46" s="256"/>
      <c r="H46" s="256"/>
      <c r="I46" s="256"/>
      <c r="J46" s="268" t="n">
        <v>0.8</v>
      </c>
      <c r="K46" s="257" t="n">
        <f aca="false">SUM(L46:M46)</f>
        <v>0</v>
      </c>
      <c r="L46" s="693"/>
      <c r="M46" s="257" t="n">
        <f aca="false">'150.05ФА общие'!L47</f>
        <v>0</v>
      </c>
    </row>
    <row r="47" customFormat="false" ht="13.5" hidden="false" customHeight="false" outlineLevel="0" collapsed="false">
      <c r="A47" s="267" t="s">
        <v>99</v>
      </c>
      <c r="B47" s="256" t="s">
        <v>526</v>
      </c>
      <c r="C47" s="256"/>
      <c r="D47" s="256"/>
      <c r="E47" s="256"/>
      <c r="F47" s="256"/>
      <c r="G47" s="256"/>
      <c r="H47" s="256"/>
      <c r="I47" s="256"/>
      <c r="J47" s="268" t="n">
        <v>0.3</v>
      </c>
      <c r="K47" s="257" t="n">
        <f aca="false">SUM(L47:M47)</f>
        <v>0</v>
      </c>
      <c r="L47" s="693"/>
      <c r="M47" s="257" t="n">
        <f aca="false">'150.05ФА общие'!L48</f>
        <v>0</v>
      </c>
    </row>
    <row r="48" customFormat="false" ht="55.5" hidden="false" customHeight="true" outlineLevel="0" collapsed="false">
      <c r="A48" s="252" t="s">
        <v>542</v>
      </c>
      <c r="B48" s="269" t="s">
        <v>543</v>
      </c>
      <c r="C48" s="269"/>
      <c r="D48" s="269"/>
      <c r="E48" s="269"/>
      <c r="F48" s="269"/>
      <c r="G48" s="269"/>
      <c r="H48" s="269"/>
      <c r="I48" s="269"/>
      <c r="J48" s="269"/>
      <c r="K48" s="254" t="n">
        <f aca="false">SUM(K49:K52)</f>
        <v>0</v>
      </c>
      <c r="L48" s="254" t="n">
        <f aca="false">SUM(L49:L52)</f>
        <v>0</v>
      </c>
      <c r="M48" s="254" t="n">
        <f aca="false">SUM(M49:M52)</f>
        <v>0</v>
      </c>
    </row>
    <row r="49" customFormat="false" ht="13.5" hidden="false" customHeight="false" outlineLevel="0" collapsed="false">
      <c r="A49" s="255" t="s">
        <v>77</v>
      </c>
      <c r="B49" s="256" t="s">
        <v>535</v>
      </c>
      <c r="C49" s="256"/>
      <c r="D49" s="256"/>
      <c r="E49" s="256"/>
      <c r="F49" s="256"/>
      <c r="G49" s="256"/>
      <c r="H49" s="256"/>
      <c r="I49" s="256"/>
      <c r="J49" s="256"/>
      <c r="K49" s="257" t="n">
        <f aca="false">SUM(L49:M49)</f>
        <v>0</v>
      </c>
      <c r="L49" s="402"/>
      <c r="M49" s="257" t="n">
        <f aca="false">'150.05ФА общие'!L50</f>
        <v>0</v>
      </c>
    </row>
    <row r="50" customFormat="false" ht="13.5" hidden="false" customHeight="false" outlineLevel="0" collapsed="false">
      <c r="A50" s="255" t="s">
        <v>79</v>
      </c>
      <c r="B50" s="256" t="s">
        <v>524</v>
      </c>
      <c r="C50" s="256"/>
      <c r="D50" s="256"/>
      <c r="E50" s="256"/>
      <c r="F50" s="256"/>
      <c r="G50" s="256"/>
      <c r="H50" s="256"/>
      <c r="I50" s="256"/>
      <c r="J50" s="256"/>
      <c r="K50" s="257" t="n">
        <f aca="false">SUM(L50:M50)</f>
        <v>0</v>
      </c>
      <c r="L50" s="402"/>
      <c r="M50" s="257" t="n">
        <f aca="false">'150.05ФА общие'!L51</f>
        <v>0</v>
      </c>
    </row>
    <row r="51" customFormat="false" ht="13.5" hidden="false" customHeight="false" outlineLevel="0" collapsed="false">
      <c r="A51" s="255" t="s">
        <v>81</v>
      </c>
      <c r="B51" s="256" t="s">
        <v>525</v>
      </c>
      <c r="C51" s="256"/>
      <c r="D51" s="256"/>
      <c r="E51" s="256"/>
      <c r="F51" s="256"/>
      <c r="G51" s="256"/>
      <c r="H51" s="256"/>
      <c r="I51" s="256"/>
      <c r="J51" s="256"/>
      <c r="K51" s="257" t="n">
        <f aca="false">SUM(L51:M51)</f>
        <v>0</v>
      </c>
      <c r="L51" s="402"/>
      <c r="M51" s="257" t="n">
        <f aca="false">'150.05ФА общие'!L52</f>
        <v>0</v>
      </c>
    </row>
    <row r="52" customFormat="false" ht="13.5" hidden="false" customHeight="false" outlineLevel="0" collapsed="false">
      <c r="A52" s="255" t="s">
        <v>99</v>
      </c>
      <c r="B52" s="256" t="s">
        <v>526</v>
      </c>
      <c r="C52" s="256"/>
      <c r="D52" s="256"/>
      <c r="E52" s="256"/>
      <c r="F52" s="256"/>
      <c r="G52" s="256"/>
      <c r="H52" s="256"/>
      <c r="I52" s="256"/>
      <c r="J52" s="256"/>
      <c r="K52" s="257" t="n">
        <f aca="false">SUM(L52:M52)</f>
        <v>0</v>
      </c>
      <c r="L52" s="402"/>
      <c r="M52" s="257" t="n">
        <f aca="false">'150.05ФА общие'!L53</f>
        <v>0</v>
      </c>
    </row>
    <row r="53" customFormat="false" ht="27" hidden="false" customHeight="true" outlineLevel="0" collapsed="false">
      <c r="A53" s="252" t="s">
        <v>544</v>
      </c>
      <c r="B53" s="258" t="s">
        <v>545</v>
      </c>
      <c r="C53" s="258"/>
      <c r="D53" s="258"/>
      <c r="E53" s="258"/>
      <c r="F53" s="258"/>
      <c r="G53" s="258"/>
      <c r="H53" s="258"/>
      <c r="I53" s="258"/>
      <c r="J53" s="258"/>
      <c r="K53" s="254" t="n">
        <f aca="false">SUM(K54:K57)</f>
        <v>0</v>
      </c>
      <c r="L53" s="254" t="n">
        <f aca="false">SUM(L54:L57)</f>
        <v>0</v>
      </c>
      <c r="M53" s="254" t="n">
        <f aca="false">SUM(M54:M57)</f>
        <v>0</v>
      </c>
    </row>
    <row r="54" customFormat="false" ht="13.5" hidden="false" customHeight="false" outlineLevel="0" collapsed="false">
      <c r="A54" s="255" t="s">
        <v>77</v>
      </c>
      <c r="B54" s="256" t="s">
        <v>523</v>
      </c>
      <c r="C54" s="256"/>
      <c r="D54" s="256"/>
      <c r="E54" s="256"/>
      <c r="F54" s="256"/>
      <c r="G54" s="256"/>
      <c r="H54" s="256"/>
      <c r="I54" s="256"/>
      <c r="J54" s="256"/>
      <c r="K54" s="257" t="n">
        <f aca="false">SUM(L54:M54)</f>
        <v>0</v>
      </c>
      <c r="L54" s="402"/>
      <c r="M54" s="257" t="n">
        <f aca="false">'150.05ФА общие'!L55</f>
        <v>0</v>
      </c>
    </row>
    <row r="55" customFormat="false" ht="13.5" hidden="false" customHeight="false" outlineLevel="0" collapsed="false">
      <c r="A55" s="255" t="s">
        <v>79</v>
      </c>
      <c r="B55" s="256" t="s">
        <v>524</v>
      </c>
      <c r="C55" s="256"/>
      <c r="D55" s="256"/>
      <c r="E55" s="256"/>
      <c r="F55" s="256"/>
      <c r="G55" s="256"/>
      <c r="H55" s="256"/>
      <c r="I55" s="256"/>
      <c r="J55" s="256"/>
      <c r="K55" s="257" t="n">
        <f aca="false">SUM(L55:M55)</f>
        <v>0</v>
      </c>
      <c r="L55" s="402"/>
      <c r="M55" s="257" t="n">
        <f aca="false">'150.05ФА общие'!L56</f>
        <v>0</v>
      </c>
    </row>
    <row r="56" customFormat="false" ht="13.5" hidden="false" customHeight="false" outlineLevel="0" collapsed="false">
      <c r="A56" s="255" t="s">
        <v>81</v>
      </c>
      <c r="B56" s="256" t="s">
        <v>525</v>
      </c>
      <c r="C56" s="256"/>
      <c r="D56" s="256"/>
      <c r="E56" s="256"/>
      <c r="F56" s="256"/>
      <c r="G56" s="256"/>
      <c r="H56" s="256"/>
      <c r="I56" s="256"/>
      <c r="J56" s="256"/>
      <c r="K56" s="257" t="n">
        <f aca="false">SUM(L56:M56)</f>
        <v>0</v>
      </c>
      <c r="L56" s="402"/>
      <c r="M56" s="257" t="n">
        <f aca="false">'150.05ФА общие'!L57</f>
        <v>0</v>
      </c>
    </row>
    <row r="57" customFormat="false" ht="13.5" hidden="false" customHeight="false" outlineLevel="0" collapsed="false">
      <c r="A57" s="255" t="s">
        <v>99</v>
      </c>
      <c r="B57" s="256" t="s">
        <v>526</v>
      </c>
      <c r="C57" s="256"/>
      <c r="D57" s="256"/>
      <c r="E57" s="256"/>
      <c r="F57" s="256"/>
      <c r="G57" s="256"/>
      <c r="H57" s="256"/>
      <c r="I57" s="256"/>
      <c r="J57" s="256"/>
      <c r="K57" s="257" t="n">
        <f aca="false">SUM(L57:M57)</f>
        <v>0</v>
      </c>
      <c r="L57" s="402"/>
      <c r="M57" s="257" t="n">
        <f aca="false">'150.05ФА общие'!L58</f>
        <v>0</v>
      </c>
    </row>
    <row r="58" customFormat="false" ht="24.75" hidden="false" customHeight="true" outlineLevel="0" collapsed="false">
      <c r="A58" s="252" t="s">
        <v>546</v>
      </c>
      <c r="B58" s="258" t="s">
        <v>1174</v>
      </c>
      <c r="C58" s="258"/>
      <c r="D58" s="258"/>
      <c r="E58" s="258"/>
      <c r="F58" s="258"/>
      <c r="G58" s="258"/>
      <c r="H58" s="258"/>
      <c r="I58" s="258"/>
      <c r="J58" s="258"/>
      <c r="K58" s="254" t="n">
        <f aca="false">SUM(K59:K62)</f>
        <v>0</v>
      </c>
      <c r="L58" s="254" t="n">
        <f aca="false">SUM(L59:L62)</f>
        <v>0</v>
      </c>
      <c r="M58" s="254" t="n">
        <f aca="false">SUM(M59:M62)</f>
        <v>0</v>
      </c>
    </row>
    <row r="59" customFormat="false" ht="13.5" hidden="false" customHeight="false" outlineLevel="0" collapsed="false">
      <c r="A59" s="255" t="s">
        <v>77</v>
      </c>
      <c r="B59" s="256" t="s">
        <v>523</v>
      </c>
      <c r="C59" s="256"/>
      <c r="D59" s="256"/>
      <c r="E59" s="256"/>
      <c r="F59" s="256"/>
      <c r="G59" s="256"/>
      <c r="H59" s="256"/>
      <c r="I59" s="256"/>
      <c r="J59" s="256"/>
      <c r="K59" s="257" t="n">
        <f aca="false">SUM(L59:M59)</f>
        <v>0</v>
      </c>
      <c r="L59" s="257" t="n">
        <f aca="false">'20.6текущ.ремонт'!G35</f>
        <v>0</v>
      </c>
      <c r="M59" s="257" t="n">
        <f aca="false">'150.05ФА общие'!L60</f>
        <v>0</v>
      </c>
    </row>
    <row r="60" customFormat="false" ht="13.5" hidden="false" customHeight="false" outlineLevel="0" collapsed="false">
      <c r="A60" s="255" t="s">
        <v>79</v>
      </c>
      <c r="B60" s="256" t="s">
        <v>524</v>
      </c>
      <c r="C60" s="256"/>
      <c r="D60" s="256"/>
      <c r="E60" s="256"/>
      <c r="F60" s="256"/>
      <c r="G60" s="256"/>
      <c r="H60" s="256"/>
      <c r="I60" s="256"/>
      <c r="J60" s="256"/>
      <c r="K60" s="257" t="n">
        <f aca="false">SUM(L60:M60)</f>
        <v>0</v>
      </c>
      <c r="L60" s="257" t="n">
        <f aca="false">'20.6текущ.ремонт'!G36</f>
        <v>0</v>
      </c>
      <c r="M60" s="257" t="n">
        <f aca="false">'150.05ФА общие'!L61</f>
        <v>0</v>
      </c>
    </row>
    <row r="61" customFormat="false" ht="13.5" hidden="false" customHeight="false" outlineLevel="0" collapsed="false">
      <c r="A61" s="255" t="s">
        <v>81</v>
      </c>
      <c r="B61" s="256" t="s">
        <v>525</v>
      </c>
      <c r="C61" s="256"/>
      <c r="D61" s="256"/>
      <c r="E61" s="256"/>
      <c r="F61" s="256"/>
      <c r="G61" s="256"/>
      <c r="H61" s="256"/>
      <c r="I61" s="256"/>
      <c r="J61" s="256"/>
      <c r="K61" s="257" t="n">
        <f aca="false">SUM(L61:M61)</f>
        <v>0</v>
      </c>
      <c r="L61" s="257" t="n">
        <f aca="false">'20.6текущ.ремонт'!G37</f>
        <v>0</v>
      </c>
      <c r="M61" s="257" t="n">
        <f aca="false">'150.05ФА общие'!L62</f>
        <v>0</v>
      </c>
    </row>
    <row r="62" customFormat="false" ht="13.5" hidden="false" customHeight="false" outlineLevel="0" collapsed="false">
      <c r="A62" s="255" t="s">
        <v>99</v>
      </c>
      <c r="B62" s="256" t="s">
        <v>526</v>
      </c>
      <c r="C62" s="256"/>
      <c r="D62" s="256"/>
      <c r="E62" s="256"/>
      <c r="F62" s="256"/>
      <c r="G62" s="256"/>
      <c r="H62" s="256"/>
      <c r="I62" s="256"/>
      <c r="J62" s="256"/>
      <c r="K62" s="257" t="n">
        <f aca="false">SUM(L62:M62)</f>
        <v>0</v>
      </c>
      <c r="L62" s="257" t="n">
        <f aca="false">'20.6текущ.ремонт'!G38</f>
        <v>0</v>
      </c>
      <c r="M62" s="257" t="n">
        <f aca="false">'150.05ФА общие'!L63</f>
        <v>0</v>
      </c>
    </row>
    <row r="63" customFormat="false" ht="30" hidden="false" customHeight="true" outlineLevel="0" collapsed="false">
      <c r="A63" s="252" t="s">
        <v>548</v>
      </c>
      <c r="B63" s="253" t="s">
        <v>549</v>
      </c>
      <c r="C63" s="253"/>
      <c r="D63" s="253"/>
      <c r="E63" s="253"/>
      <c r="F63" s="253"/>
      <c r="G63" s="253"/>
      <c r="H63" s="253"/>
      <c r="I63" s="253"/>
      <c r="J63" s="253"/>
      <c r="K63" s="270" t="n">
        <f aca="false">L63+M63</f>
        <v>0</v>
      </c>
      <c r="L63" s="270" t="n">
        <f aca="false">SUM(L64:L67)</f>
        <v>0</v>
      </c>
      <c r="M63" s="270" t="n">
        <f aca="false">SUM(M64:M67)</f>
        <v>0</v>
      </c>
    </row>
    <row r="64" customFormat="false" ht="13.5" hidden="false" customHeight="false" outlineLevel="0" collapsed="false">
      <c r="A64" s="255" t="s">
        <v>77</v>
      </c>
      <c r="B64" s="271" t="s">
        <v>550</v>
      </c>
      <c r="C64" s="271"/>
      <c r="D64" s="271"/>
      <c r="E64" s="271"/>
      <c r="F64" s="271"/>
      <c r="G64" s="271"/>
      <c r="H64" s="271"/>
      <c r="I64" s="271"/>
      <c r="J64" s="271"/>
      <c r="K64" s="257" t="n">
        <f aca="false">SUM(L64:M64)</f>
        <v>0</v>
      </c>
      <c r="L64" s="272" t="n">
        <f aca="false">L39+L44+L54+L59</f>
        <v>0</v>
      </c>
      <c r="M64" s="272" t="n">
        <f aca="false">M39+M44+M54+M59</f>
        <v>0</v>
      </c>
    </row>
    <row r="65" customFormat="false" ht="13.5" hidden="false" customHeight="false" outlineLevel="0" collapsed="false">
      <c r="A65" s="255" t="s">
        <v>79</v>
      </c>
      <c r="B65" s="256" t="s">
        <v>551</v>
      </c>
      <c r="C65" s="256"/>
      <c r="D65" s="256"/>
      <c r="E65" s="256"/>
      <c r="F65" s="256"/>
      <c r="G65" s="256"/>
      <c r="H65" s="256"/>
      <c r="I65" s="256"/>
      <c r="J65" s="256"/>
      <c r="K65" s="257" t="n">
        <f aca="false">SUM(L65:M65)</f>
        <v>0</v>
      </c>
      <c r="L65" s="272" t="n">
        <f aca="false">L40+L45+L50+L55+L60</f>
        <v>0</v>
      </c>
      <c r="M65" s="272" t="n">
        <f aca="false">M40+M45+M50+M55+M60</f>
        <v>0</v>
      </c>
    </row>
    <row r="66" customFormat="false" ht="13.5" hidden="false" customHeight="false" outlineLevel="0" collapsed="false">
      <c r="A66" s="255" t="s">
        <v>81</v>
      </c>
      <c r="B66" s="256" t="s">
        <v>552</v>
      </c>
      <c r="C66" s="256"/>
      <c r="D66" s="256"/>
      <c r="E66" s="256"/>
      <c r="F66" s="256"/>
      <c r="G66" s="256"/>
      <c r="H66" s="256"/>
      <c r="I66" s="256"/>
      <c r="J66" s="256"/>
      <c r="K66" s="257" t="n">
        <f aca="false">SUM(L66:M66)</f>
        <v>0</v>
      </c>
      <c r="L66" s="272" t="n">
        <f aca="false">L41+L46+L51+L56+L61</f>
        <v>0</v>
      </c>
      <c r="M66" s="272" t="n">
        <f aca="false">M41+M46+M51+M56+M61</f>
        <v>0</v>
      </c>
    </row>
    <row r="67" customFormat="false" ht="13.5" hidden="false" customHeight="false" outlineLevel="0" collapsed="false">
      <c r="A67" s="255" t="s">
        <v>99</v>
      </c>
      <c r="B67" s="256" t="s">
        <v>553</v>
      </c>
      <c r="C67" s="256"/>
      <c r="D67" s="256"/>
      <c r="E67" s="256"/>
      <c r="F67" s="256"/>
      <c r="G67" s="256"/>
      <c r="H67" s="256"/>
      <c r="I67" s="256"/>
      <c r="J67" s="256"/>
      <c r="K67" s="257" t="n">
        <f aca="false">SUM(L67:M67)</f>
        <v>0</v>
      </c>
      <c r="L67" s="272" t="n">
        <f aca="false">L42+L47+L52+L57+L62</f>
        <v>0</v>
      </c>
      <c r="M67" s="272" t="n">
        <f aca="false">M42+M47+M52+M57+M62</f>
        <v>0</v>
      </c>
    </row>
    <row r="68" customFormat="false" ht="54" hidden="false" customHeight="true" outlineLevel="0" collapsed="false">
      <c r="A68" s="252" t="s">
        <v>554</v>
      </c>
      <c r="B68" s="258" t="s">
        <v>1175</v>
      </c>
      <c r="C68" s="258"/>
      <c r="D68" s="258"/>
      <c r="E68" s="258"/>
      <c r="F68" s="258"/>
      <c r="G68" s="258"/>
      <c r="H68" s="258"/>
      <c r="I68" s="258"/>
      <c r="J68" s="258"/>
      <c r="K68" s="257" t="n">
        <f aca="false">SUM(L68:M68)</f>
        <v>0</v>
      </c>
      <c r="L68" s="694"/>
      <c r="M68" s="270"/>
    </row>
    <row r="69" customFormat="false" ht="26.25" hidden="false" customHeight="true" outlineLevel="0" collapsed="false">
      <c r="A69" s="273" t="s">
        <v>556</v>
      </c>
      <c r="B69" s="274" t="s">
        <v>557</v>
      </c>
      <c r="C69" s="274"/>
      <c r="D69" s="274"/>
      <c r="E69" s="274"/>
      <c r="F69" s="274"/>
      <c r="G69" s="274"/>
      <c r="H69" s="274"/>
      <c r="I69" s="274"/>
      <c r="J69" s="274"/>
      <c r="K69" s="695" t="n">
        <f aca="false">K63+K68</f>
        <v>0</v>
      </c>
      <c r="L69" s="695" t="n">
        <f aca="false">L63+L68</f>
        <v>0</v>
      </c>
      <c r="M69" s="695" t="n">
        <f aca="false">M63+M68</f>
        <v>0</v>
      </c>
    </row>
    <row r="70" customFormat="false" ht="13.5" hidden="false" customHeight="false" outlineLevel="0" collapsed="false">
      <c r="A70" s="242"/>
      <c r="B70" s="276"/>
      <c r="C70" s="276"/>
      <c r="D70" s="276"/>
      <c r="E70" s="276"/>
      <c r="F70" s="276"/>
      <c r="G70" s="276"/>
      <c r="H70" s="276"/>
      <c r="I70" s="276"/>
      <c r="J70" s="276"/>
      <c r="K70" s="244"/>
      <c r="L70" s="244"/>
      <c r="M70" s="244"/>
    </row>
    <row r="71" customFormat="false" ht="13.5" hidden="false" customHeight="false" outlineLevel="0" collapsed="false">
      <c r="A71" s="244"/>
      <c r="B71" s="277"/>
      <c r="C71" s="277"/>
      <c r="D71" s="277"/>
      <c r="E71" s="277"/>
      <c r="F71" s="277"/>
      <c r="G71" s="277"/>
      <c r="H71" s="277"/>
      <c r="I71" s="277"/>
      <c r="J71" s="277"/>
      <c r="K71" s="244"/>
      <c r="L71" s="244"/>
      <c r="M71" s="244"/>
    </row>
    <row r="72" customFormat="false" ht="18" hidden="false" customHeight="true" outlineLevel="0" collapsed="false">
      <c r="A72" s="244" t="s">
        <v>558</v>
      </c>
      <c r="B72" s="244"/>
      <c r="C72" s="278"/>
      <c r="D72" s="278"/>
      <c r="E72" s="278"/>
      <c r="F72" s="278"/>
      <c r="G72" s="278"/>
      <c r="H72" s="278"/>
      <c r="I72" s="278"/>
      <c r="J72" s="277"/>
      <c r="K72" s="277"/>
      <c r="L72" s="277"/>
      <c r="M72" s="277"/>
    </row>
    <row r="73" customFormat="false" ht="13.5" hidden="false" customHeight="false" outlineLevel="0" collapsed="false">
      <c r="C73" s="9"/>
      <c r="D73" s="9"/>
      <c r="E73" s="9"/>
      <c r="F73" s="9"/>
      <c r="G73" s="9"/>
      <c r="H73" s="9"/>
      <c r="I73" s="9"/>
      <c r="K73" s="277"/>
      <c r="L73" s="277"/>
      <c r="M73" s="277"/>
    </row>
  </sheetData>
  <mergeCells count="64">
    <mergeCell ref="B4:H4"/>
    <mergeCell ref="B5:H5"/>
    <mergeCell ref="C7:E7"/>
    <mergeCell ref="A10:J10"/>
    <mergeCell ref="B12:J12"/>
    <mergeCell ref="B13:J13"/>
    <mergeCell ref="B14:J14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H38"/>
    <mergeCell ref="B39:H39"/>
    <mergeCell ref="B40:H40"/>
    <mergeCell ref="B41:H41"/>
    <mergeCell ref="B42:H42"/>
    <mergeCell ref="B43:J43"/>
    <mergeCell ref="B44:I44"/>
    <mergeCell ref="B45:I45"/>
    <mergeCell ref="B46:I46"/>
    <mergeCell ref="B47:I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A72:B72"/>
    <mergeCell ref="C72:I7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7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L10" activeCellId="0" sqref="L10"/>
    </sheetView>
  </sheetViews>
  <sheetFormatPr defaultColWidth="8.66796875" defaultRowHeight="13.5" zeroHeight="false" outlineLevelRow="0" outlineLevelCol="0"/>
  <cols>
    <col collapsed="false" customWidth="true" hidden="false" outlineLevel="0" max="1" min="1" style="240" width="19"/>
    <col collapsed="false" customWidth="true" hidden="false" outlineLevel="0" max="2" min="2" style="240" width="7.44"/>
    <col collapsed="false" customWidth="true" hidden="false" outlineLevel="0" max="3" min="3" style="240" width="7.56"/>
    <col collapsed="false" customWidth="true" hidden="false" outlineLevel="0" max="8" min="4" style="240" width="4.33"/>
    <col collapsed="false" customWidth="true" hidden="false" outlineLevel="0" max="10" min="9" style="240" width="5.88"/>
    <col collapsed="false" customWidth="true" hidden="false" outlineLevel="0" max="11" min="11" style="240" width="19"/>
    <col collapsed="false" customWidth="true" hidden="false" outlineLevel="0" max="13" min="12" style="240" width="24.33"/>
    <col collapsed="false" customWidth="false" hidden="false" outlineLevel="0" max="16384" min="14" style="240" width="8.67"/>
  </cols>
  <sheetData>
    <row r="2" customFormat="false" ht="13.5" hidden="false" customHeight="false" outlineLevel="0" collapsed="false">
      <c r="K2" s="241"/>
      <c r="L2" s="241"/>
      <c r="M2" s="241" t="s">
        <v>516</v>
      </c>
    </row>
    <row r="3" customFormat="false" ht="13.5" hidden="false" customHeight="false" outlineLevel="0" collapsed="false">
      <c r="B3" s="504" t="s">
        <v>1176</v>
      </c>
      <c r="C3" s="504"/>
      <c r="D3" s="504"/>
      <c r="E3" s="504"/>
      <c r="F3" s="504"/>
      <c r="G3" s="504"/>
      <c r="H3" s="504"/>
    </row>
    <row r="4" customFormat="false" ht="13.5" hidden="false" customHeight="false" outlineLevel="0" collapsed="false">
      <c r="A4" s="243"/>
      <c r="B4" s="244" t="s">
        <v>518</v>
      </c>
      <c r="C4" s="244"/>
      <c r="D4" s="244"/>
      <c r="E4" s="244"/>
      <c r="F4" s="244"/>
      <c r="G4" s="244"/>
      <c r="H4" s="244"/>
      <c r="I4" s="243"/>
      <c r="J4" s="243"/>
      <c r="K4" s="243"/>
      <c r="L4" s="243"/>
      <c r="M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  <c r="L5" s="245"/>
      <c r="M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  <c r="L6" s="243"/>
      <c r="M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  <c r="L7" s="243"/>
      <c r="M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3"/>
      <c r="J8" s="243"/>
      <c r="K8" s="243"/>
      <c r="L8" s="243"/>
      <c r="M8" s="248" t="n">
        <f aca="false">'150.00'!K10</f>
        <v>2025</v>
      </c>
    </row>
    <row r="9" customFormat="false" ht="13.5" hidden="false" customHeight="false" outlineLevel="0" collapsed="false">
      <c r="A9" s="243"/>
      <c r="B9" s="243"/>
      <c r="C9" s="243"/>
      <c r="D9" s="243"/>
      <c r="E9" s="243"/>
      <c r="F9" s="243"/>
      <c r="G9" s="243"/>
      <c r="H9" s="243"/>
      <c r="I9" s="243"/>
      <c r="J9" s="243"/>
      <c r="K9" s="243"/>
      <c r="L9" s="243"/>
      <c r="M9" s="243"/>
    </row>
    <row r="10" customFormat="false" ht="30" hidden="false" customHeight="true" outlineLevel="0" collapsed="false">
      <c r="A10" s="571" t="s">
        <v>1177</v>
      </c>
      <c r="B10" s="571"/>
      <c r="C10" s="571"/>
      <c r="D10" s="571"/>
      <c r="E10" s="571"/>
      <c r="F10" s="571"/>
      <c r="G10" s="571"/>
      <c r="H10" s="571"/>
      <c r="I10" s="571"/>
      <c r="J10" s="571"/>
      <c r="K10" s="571"/>
      <c r="L10" s="245"/>
      <c r="M10" s="245"/>
    </row>
    <row r="11" customFormat="false" ht="14.25" hidden="false" customHeight="false" outlineLevel="0" collapsed="false"/>
    <row r="12" customFormat="false" ht="24.75" hidden="false" customHeight="true" outlineLevel="0" collapsed="false">
      <c r="A12" s="249" t="s">
        <v>441</v>
      </c>
      <c r="B12" s="250" t="s">
        <v>520</v>
      </c>
      <c r="C12" s="250"/>
      <c r="D12" s="250"/>
      <c r="E12" s="250"/>
      <c r="F12" s="250"/>
      <c r="G12" s="250"/>
      <c r="H12" s="250"/>
      <c r="I12" s="250"/>
      <c r="J12" s="250"/>
      <c r="K12" s="251" t="s">
        <v>35</v>
      </c>
      <c r="L12" s="251" t="s">
        <v>1170</v>
      </c>
      <c r="M12" s="251" t="s">
        <v>1171</v>
      </c>
    </row>
    <row r="13" customFormat="false" ht="27" hidden="false" customHeight="true" outlineLevel="0" collapsed="false">
      <c r="A13" s="252" t="s">
        <v>521</v>
      </c>
      <c r="B13" s="253" t="s">
        <v>522</v>
      </c>
      <c r="C13" s="253"/>
      <c r="D13" s="253"/>
      <c r="E13" s="253"/>
      <c r="F13" s="253"/>
      <c r="G13" s="253"/>
      <c r="H13" s="253"/>
      <c r="I13" s="253"/>
      <c r="J13" s="253"/>
      <c r="K13" s="254" t="n">
        <f aca="false">SUM(K14:K17)</f>
        <v>0</v>
      </c>
      <c r="L13" s="254" t="n">
        <f aca="false">SUM(L14:L17)</f>
        <v>0</v>
      </c>
      <c r="M13" s="254" t="n">
        <f aca="false">SUM(M14:M17)</f>
        <v>0</v>
      </c>
    </row>
    <row r="14" customFormat="false" ht="13.5" hidden="false" customHeight="false" outlineLevel="0" collapsed="false">
      <c r="A14" s="255" t="s">
        <v>77</v>
      </c>
      <c r="B14" s="256" t="s">
        <v>523</v>
      </c>
      <c r="C14" s="256"/>
      <c r="D14" s="256"/>
      <c r="E14" s="256"/>
      <c r="F14" s="256"/>
      <c r="G14" s="256"/>
      <c r="H14" s="256"/>
      <c r="I14" s="256"/>
      <c r="J14" s="256"/>
      <c r="K14" s="257" t="n">
        <f aca="false">SUM(L14:M14)</f>
        <v>0</v>
      </c>
      <c r="L14" s="402"/>
      <c r="M14" s="257"/>
    </row>
    <row r="15" customFormat="false" ht="13.5" hidden="false" customHeight="false" outlineLevel="0" collapsed="false">
      <c r="A15" s="255" t="s">
        <v>79</v>
      </c>
      <c r="B15" s="256" t="s">
        <v>524</v>
      </c>
      <c r="C15" s="256"/>
      <c r="D15" s="256"/>
      <c r="E15" s="256"/>
      <c r="F15" s="256"/>
      <c r="G15" s="256"/>
      <c r="H15" s="256"/>
      <c r="I15" s="256"/>
      <c r="J15" s="256"/>
      <c r="K15" s="257" t="n">
        <f aca="false">SUM(L15:M15)</f>
        <v>0</v>
      </c>
      <c r="L15" s="402"/>
      <c r="M15" s="257"/>
    </row>
    <row r="16" customFormat="false" ht="13.5" hidden="false" customHeight="false" outlineLevel="0" collapsed="false">
      <c r="A16" s="255" t="s">
        <v>81</v>
      </c>
      <c r="B16" s="256" t="s">
        <v>525</v>
      </c>
      <c r="C16" s="256"/>
      <c r="D16" s="256"/>
      <c r="E16" s="256"/>
      <c r="F16" s="256"/>
      <c r="G16" s="256"/>
      <c r="H16" s="256"/>
      <c r="I16" s="256"/>
      <c r="J16" s="256"/>
      <c r="K16" s="257" t="n">
        <f aca="false">SUM(L16:M16)</f>
        <v>0</v>
      </c>
      <c r="L16" s="402"/>
      <c r="M16" s="257"/>
    </row>
    <row r="17" customFormat="false" ht="13.5" hidden="false" customHeight="false" outlineLevel="0" collapsed="false">
      <c r="A17" s="255" t="s">
        <v>99</v>
      </c>
      <c r="B17" s="256" t="s">
        <v>526</v>
      </c>
      <c r="C17" s="256"/>
      <c r="D17" s="256"/>
      <c r="E17" s="256"/>
      <c r="F17" s="256"/>
      <c r="G17" s="256"/>
      <c r="H17" s="256"/>
      <c r="I17" s="256"/>
      <c r="J17" s="256"/>
      <c r="K17" s="257" t="n">
        <f aca="false">SUM(L17:M17)</f>
        <v>0</v>
      </c>
      <c r="L17" s="402"/>
      <c r="M17" s="257"/>
    </row>
    <row r="18" customFormat="false" ht="25.5" hidden="false" customHeight="true" outlineLevel="0" collapsed="false">
      <c r="A18" s="252" t="s">
        <v>527</v>
      </c>
      <c r="B18" s="253" t="s">
        <v>528</v>
      </c>
      <c r="C18" s="253"/>
      <c r="D18" s="253"/>
      <c r="E18" s="253"/>
      <c r="F18" s="253"/>
      <c r="G18" s="253"/>
      <c r="H18" s="253"/>
      <c r="I18" s="253"/>
      <c r="J18" s="253"/>
      <c r="K18" s="254" t="n">
        <f aca="false">SUM(K19:K22)</f>
        <v>0</v>
      </c>
      <c r="L18" s="254" t="n">
        <f aca="false">SUM(L19:L22)</f>
        <v>0</v>
      </c>
      <c r="M18" s="254" t="n">
        <f aca="false">SUM(M19:M22)</f>
        <v>0</v>
      </c>
    </row>
    <row r="19" customFormat="false" ht="13.5" hidden="false" customHeight="false" outlineLevel="0" collapsed="false">
      <c r="A19" s="255" t="s">
        <v>77</v>
      </c>
      <c r="B19" s="256" t="s">
        <v>523</v>
      </c>
      <c r="C19" s="256"/>
      <c r="D19" s="256"/>
      <c r="E19" s="256"/>
      <c r="F19" s="256"/>
      <c r="G19" s="256"/>
      <c r="H19" s="256"/>
      <c r="I19" s="256"/>
      <c r="J19" s="256"/>
      <c r="K19" s="257" t="n">
        <f aca="false">SUM(L19:M19)</f>
        <v>0</v>
      </c>
      <c r="L19" s="402"/>
      <c r="M19" s="257"/>
    </row>
    <row r="20" customFormat="false" ht="13.5" hidden="false" customHeight="false" outlineLevel="0" collapsed="false">
      <c r="A20" s="255" t="s">
        <v>79</v>
      </c>
      <c r="B20" s="256" t="s">
        <v>524</v>
      </c>
      <c r="C20" s="256"/>
      <c r="D20" s="256"/>
      <c r="E20" s="256"/>
      <c r="F20" s="256"/>
      <c r="G20" s="256"/>
      <c r="H20" s="256"/>
      <c r="I20" s="256"/>
      <c r="J20" s="256"/>
      <c r="K20" s="257" t="n">
        <f aca="false">SUM(L20:M20)</f>
        <v>0</v>
      </c>
      <c r="L20" s="402"/>
      <c r="M20" s="257"/>
    </row>
    <row r="21" customFormat="false" ht="13.5" hidden="false" customHeight="false" outlineLevel="0" collapsed="false">
      <c r="A21" s="255" t="s">
        <v>81</v>
      </c>
      <c r="B21" s="256" t="s">
        <v>525</v>
      </c>
      <c r="C21" s="256"/>
      <c r="D21" s="256"/>
      <c r="E21" s="256"/>
      <c r="F21" s="256"/>
      <c r="G21" s="256"/>
      <c r="H21" s="256"/>
      <c r="I21" s="256"/>
      <c r="J21" s="256"/>
      <c r="K21" s="257" t="n">
        <f aca="false">SUM(L21:M21)</f>
        <v>0</v>
      </c>
      <c r="L21" s="402"/>
      <c r="M21" s="257"/>
    </row>
    <row r="22" customFormat="false" ht="13.5" hidden="false" customHeight="false" outlineLevel="0" collapsed="false">
      <c r="A22" s="255" t="s">
        <v>99</v>
      </c>
      <c r="B22" s="256" t="s">
        <v>526</v>
      </c>
      <c r="C22" s="256"/>
      <c r="D22" s="256"/>
      <c r="E22" s="256"/>
      <c r="F22" s="256"/>
      <c r="G22" s="256"/>
      <c r="H22" s="256"/>
      <c r="I22" s="256"/>
      <c r="J22" s="256"/>
      <c r="K22" s="257" t="n">
        <f aca="false">SUM(L22:M22)</f>
        <v>0</v>
      </c>
      <c r="L22" s="402"/>
      <c r="M22" s="257"/>
    </row>
    <row r="23" customFormat="false" ht="25.5" hidden="false" customHeight="true" outlineLevel="0" collapsed="false">
      <c r="A23" s="252" t="s">
        <v>529</v>
      </c>
      <c r="B23" s="253" t="s">
        <v>530</v>
      </c>
      <c r="C23" s="253"/>
      <c r="D23" s="253"/>
      <c r="E23" s="253"/>
      <c r="F23" s="253"/>
      <c r="G23" s="253"/>
      <c r="H23" s="253"/>
      <c r="I23" s="253"/>
      <c r="J23" s="253"/>
      <c r="K23" s="254" t="n">
        <f aca="false">SUM(K24:K27)</f>
        <v>0</v>
      </c>
      <c r="L23" s="254" t="n">
        <f aca="false">SUM(L24:L27)</f>
        <v>0</v>
      </c>
      <c r="M23" s="254" t="n">
        <f aca="false">SUM(M24:M27)</f>
        <v>0</v>
      </c>
    </row>
    <row r="24" customFormat="false" ht="13.5" hidden="false" customHeight="false" outlineLevel="0" collapsed="false">
      <c r="A24" s="255" t="s">
        <v>77</v>
      </c>
      <c r="B24" s="256" t="s">
        <v>523</v>
      </c>
      <c r="C24" s="256"/>
      <c r="D24" s="256"/>
      <c r="E24" s="256"/>
      <c r="F24" s="256"/>
      <c r="G24" s="256"/>
      <c r="H24" s="256"/>
      <c r="I24" s="256"/>
      <c r="J24" s="256"/>
      <c r="K24" s="257" t="n">
        <f aca="false">SUM(L24:M24)</f>
        <v>0</v>
      </c>
      <c r="L24" s="402"/>
      <c r="M24" s="257"/>
    </row>
    <row r="25" customFormat="false" ht="13.5" hidden="false" customHeight="false" outlineLevel="0" collapsed="false">
      <c r="A25" s="255" t="s">
        <v>79</v>
      </c>
      <c r="B25" s="256" t="s">
        <v>524</v>
      </c>
      <c r="C25" s="256"/>
      <c r="D25" s="256"/>
      <c r="E25" s="256"/>
      <c r="F25" s="256"/>
      <c r="G25" s="256"/>
      <c r="H25" s="256"/>
      <c r="I25" s="256"/>
      <c r="J25" s="256"/>
      <c r="K25" s="257" t="n">
        <f aca="false">SUM(L25:M25)</f>
        <v>0</v>
      </c>
      <c r="L25" s="402"/>
      <c r="M25" s="257"/>
    </row>
    <row r="26" customFormat="false" ht="13.5" hidden="false" customHeight="false" outlineLevel="0" collapsed="false">
      <c r="A26" s="255" t="s">
        <v>81</v>
      </c>
      <c r="B26" s="256" t="s">
        <v>525</v>
      </c>
      <c r="C26" s="256"/>
      <c r="D26" s="256"/>
      <c r="E26" s="256"/>
      <c r="F26" s="256"/>
      <c r="G26" s="256"/>
      <c r="H26" s="256"/>
      <c r="I26" s="256"/>
      <c r="J26" s="256"/>
      <c r="K26" s="257" t="n">
        <f aca="false">SUM(L26:M26)</f>
        <v>0</v>
      </c>
      <c r="L26" s="402"/>
      <c r="M26" s="257"/>
    </row>
    <row r="27" customFormat="false" ht="13.5" hidden="false" customHeight="false" outlineLevel="0" collapsed="false">
      <c r="A27" s="255" t="s">
        <v>99</v>
      </c>
      <c r="B27" s="256" t="s">
        <v>526</v>
      </c>
      <c r="C27" s="256"/>
      <c r="D27" s="256"/>
      <c r="E27" s="256"/>
      <c r="F27" s="256"/>
      <c r="G27" s="256"/>
      <c r="H27" s="256"/>
      <c r="I27" s="256"/>
      <c r="J27" s="256"/>
      <c r="K27" s="257" t="n">
        <f aca="false">SUM(L27:M27)</f>
        <v>0</v>
      </c>
      <c r="L27" s="402"/>
      <c r="M27" s="257"/>
    </row>
    <row r="28" customFormat="false" ht="73.5" hidden="false" customHeight="true" outlineLevel="0" collapsed="false">
      <c r="A28" s="252" t="s">
        <v>531</v>
      </c>
      <c r="B28" s="258" t="s">
        <v>1172</v>
      </c>
      <c r="C28" s="258"/>
      <c r="D28" s="258"/>
      <c r="E28" s="258"/>
      <c r="F28" s="258"/>
      <c r="G28" s="258"/>
      <c r="H28" s="258"/>
      <c r="I28" s="258"/>
      <c r="J28" s="258"/>
      <c r="K28" s="254" t="n">
        <f aca="false">SUM(K29:K32)</f>
        <v>0</v>
      </c>
      <c r="L28" s="254" t="n">
        <f aca="false">SUM(L29:L32)</f>
        <v>0</v>
      </c>
      <c r="M28" s="254" t="n">
        <f aca="false">SUM(M29:M32)</f>
        <v>0</v>
      </c>
    </row>
    <row r="29" customFormat="false" ht="13.5" hidden="false" customHeight="false" outlineLevel="0" collapsed="false">
      <c r="A29" s="255" t="s">
        <v>77</v>
      </c>
      <c r="B29" s="256" t="s">
        <v>523</v>
      </c>
      <c r="C29" s="256"/>
      <c r="D29" s="256"/>
      <c r="E29" s="256"/>
      <c r="F29" s="256"/>
      <c r="G29" s="256"/>
      <c r="H29" s="256"/>
      <c r="I29" s="256"/>
      <c r="J29" s="256"/>
      <c r="K29" s="257" t="n">
        <f aca="false">SUM(L29:M29)</f>
        <v>0</v>
      </c>
      <c r="L29" s="402"/>
      <c r="M29" s="257"/>
    </row>
    <row r="30" customFormat="false" ht="13.5" hidden="false" customHeight="false" outlineLevel="0" collapsed="false">
      <c r="A30" s="255" t="s">
        <v>79</v>
      </c>
      <c r="B30" s="256" t="s">
        <v>524</v>
      </c>
      <c r="C30" s="256"/>
      <c r="D30" s="256"/>
      <c r="E30" s="256"/>
      <c r="F30" s="256"/>
      <c r="G30" s="256"/>
      <c r="H30" s="256"/>
      <c r="I30" s="256"/>
      <c r="J30" s="256"/>
      <c r="K30" s="257" t="n">
        <f aca="false">SUM(L30:M30)</f>
        <v>0</v>
      </c>
      <c r="L30" s="402"/>
      <c r="M30" s="257"/>
    </row>
    <row r="31" customFormat="false" ht="13.5" hidden="false" customHeight="false" outlineLevel="0" collapsed="false">
      <c r="A31" s="255" t="s">
        <v>81</v>
      </c>
      <c r="B31" s="256" t="s">
        <v>525</v>
      </c>
      <c r="C31" s="256"/>
      <c r="D31" s="256"/>
      <c r="E31" s="256"/>
      <c r="F31" s="256"/>
      <c r="G31" s="256"/>
      <c r="H31" s="256"/>
      <c r="I31" s="256"/>
      <c r="J31" s="256"/>
      <c r="K31" s="257" t="n">
        <f aca="false">SUM(L31:M31)</f>
        <v>0</v>
      </c>
      <c r="L31" s="402"/>
      <c r="M31" s="257"/>
    </row>
    <row r="32" customFormat="false" ht="13.5" hidden="false" customHeight="false" outlineLevel="0" collapsed="false">
      <c r="A32" s="255" t="s">
        <v>99</v>
      </c>
      <c r="B32" s="256" t="s">
        <v>526</v>
      </c>
      <c r="C32" s="256"/>
      <c r="D32" s="256"/>
      <c r="E32" s="256"/>
      <c r="F32" s="256"/>
      <c r="G32" s="256"/>
      <c r="H32" s="256"/>
      <c r="I32" s="256"/>
      <c r="J32" s="256"/>
      <c r="K32" s="257" t="n">
        <f aca="false">SUM(L32:M32)</f>
        <v>0</v>
      </c>
      <c r="L32" s="402"/>
      <c r="M32" s="257"/>
    </row>
    <row r="33" customFormat="false" ht="29.25" hidden="false" customHeight="true" outlineLevel="0" collapsed="false">
      <c r="A33" s="252" t="s">
        <v>533</v>
      </c>
      <c r="B33" s="253" t="s">
        <v>534</v>
      </c>
      <c r="C33" s="253"/>
      <c r="D33" s="253"/>
      <c r="E33" s="253"/>
      <c r="F33" s="253"/>
      <c r="G33" s="253"/>
      <c r="H33" s="253"/>
      <c r="I33" s="253"/>
      <c r="J33" s="253"/>
      <c r="K33" s="254" t="n">
        <f aca="false">SUM(K34:K37)</f>
        <v>0</v>
      </c>
      <c r="L33" s="254" t="n">
        <f aca="false">SUM(L34:L37)</f>
        <v>0</v>
      </c>
      <c r="M33" s="254" t="n">
        <f aca="false">SUM(M34:M37)</f>
        <v>0</v>
      </c>
    </row>
    <row r="34" customFormat="false" ht="13.5" hidden="false" customHeight="false" outlineLevel="0" collapsed="false">
      <c r="A34" s="255" t="s">
        <v>77</v>
      </c>
      <c r="B34" s="256" t="s">
        <v>535</v>
      </c>
      <c r="C34" s="256"/>
      <c r="D34" s="256"/>
      <c r="E34" s="256"/>
      <c r="F34" s="256"/>
      <c r="G34" s="256"/>
      <c r="H34" s="256"/>
      <c r="I34" s="256"/>
      <c r="J34" s="256"/>
      <c r="K34" s="257" t="n">
        <f aca="false">SUM(L34:M34)</f>
        <v>0</v>
      </c>
      <c r="L34" s="257" t="n">
        <f aca="false">L14+L19-L24+L29</f>
        <v>0</v>
      </c>
      <c r="M34" s="257" t="n">
        <f aca="false">M14+M19-M24+M29</f>
        <v>0</v>
      </c>
    </row>
    <row r="35" customFormat="false" ht="13.5" hidden="false" customHeight="false" outlineLevel="0" collapsed="false">
      <c r="A35" s="255" t="s">
        <v>79</v>
      </c>
      <c r="B35" s="256" t="s">
        <v>524</v>
      </c>
      <c r="C35" s="256"/>
      <c r="D35" s="256"/>
      <c r="E35" s="256"/>
      <c r="F35" s="256"/>
      <c r="G35" s="256"/>
      <c r="H35" s="256"/>
      <c r="I35" s="256"/>
      <c r="J35" s="256"/>
      <c r="K35" s="257" t="n">
        <f aca="false">SUM(L35:M35)</f>
        <v>0</v>
      </c>
      <c r="L35" s="257" t="n">
        <f aca="false">L15+L20-L25+L30</f>
        <v>0</v>
      </c>
      <c r="M35" s="257" t="n">
        <f aca="false">M15+M20-M25+M30</f>
        <v>0</v>
      </c>
    </row>
    <row r="36" customFormat="false" ht="13.5" hidden="false" customHeight="false" outlineLevel="0" collapsed="false">
      <c r="A36" s="255" t="s">
        <v>81</v>
      </c>
      <c r="B36" s="256" t="s">
        <v>525</v>
      </c>
      <c r="C36" s="256"/>
      <c r="D36" s="256"/>
      <c r="E36" s="256"/>
      <c r="F36" s="256"/>
      <c r="G36" s="256"/>
      <c r="H36" s="256"/>
      <c r="I36" s="256"/>
      <c r="J36" s="256"/>
      <c r="K36" s="257" t="n">
        <f aca="false">SUM(L36:M36)</f>
        <v>0</v>
      </c>
      <c r="L36" s="257" t="n">
        <f aca="false">L16+L21-L26+L31</f>
        <v>0</v>
      </c>
      <c r="M36" s="257" t="n">
        <f aca="false">M16+M21-M26+M31</f>
        <v>0</v>
      </c>
    </row>
    <row r="37" customFormat="false" ht="13.5" hidden="false" customHeight="false" outlineLevel="0" collapsed="false">
      <c r="A37" s="255" t="s">
        <v>99</v>
      </c>
      <c r="B37" s="256" t="s">
        <v>526</v>
      </c>
      <c r="C37" s="256"/>
      <c r="D37" s="256"/>
      <c r="E37" s="256"/>
      <c r="F37" s="256"/>
      <c r="G37" s="256"/>
      <c r="H37" s="256"/>
      <c r="I37" s="256"/>
      <c r="J37" s="256"/>
      <c r="K37" s="257" t="n">
        <f aca="false">SUM(L37:M37)</f>
        <v>0</v>
      </c>
      <c r="L37" s="257" t="n">
        <f aca="false">L17+L22-L27+L32</f>
        <v>0</v>
      </c>
      <c r="M37" s="257" t="n">
        <f aca="false">M17+M22-M27+M32</f>
        <v>0</v>
      </c>
    </row>
    <row r="38" customFormat="false" ht="39.75" hidden="false" customHeight="true" outlineLevel="0" collapsed="false">
      <c r="A38" s="252" t="s">
        <v>536</v>
      </c>
      <c r="B38" s="253" t="s">
        <v>537</v>
      </c>
      <c r="C38" s="253"/>
      <c r="D38" s="253"/>
      <c r="E38" s="253"/>
      <c r="F38" s="253"/>
      <c r="G38" s="253"/>
      <c r="H38" s="253"/>
      <c r="I38" s="259" t="s">
        <v>538</v>
      </c>
      <c r="J38" s="259" t="s">
        <v>539</v>
      </c>
      <c r="K38" s="254" t="n">
        <f aca="false">SUM(K39:K42)</f>
        <v>0</v>
      </c>
      <c r="L38" s="254" t="n">
        <f aca="false">SUM(L39:L42)</f>
        <v>0</v>
      </c>
      <c r="M38" s="254" t="n">
        <f aca="false">SUM(M39:M42)</f>
        <v>0</v>
      </c>
    </row>
    <row r="39" customFormat="false" ht="13.5" hidden="false" customHeight="false" outlineLevel="0" collapsed="false">
      <c r="A39" s="255" t="s">
        <v>77</v>
      </c>
      <c r="B39" s="256" t="s">
        <v>523</v>
      </c>
      <c r="C39" s="256"/>
      <c r="D39" s="256"/>
      <c r="E39" s="256"/>
      <c r="F39" s="256"/>
      <c r="G39" s="256"/>
      <c r="H39" s="256"/>
      <c r="I39" s="260" t="n">
        <v>0.1</v>
      </c>
      <c r="J39" s="260" t="n">
        <v>0.1</v>
      </c>
      <c r="K39" s="257" t="n">
        <f aca="false">SUM(L39:M39)</f>
        <v>0</v>
      </c>
      <c r="L39" s="257" t="n">
        <f aca="false">ROUND(L34*J39,0)</f>
        <v>0</v>
      </c>
      <c r="M39" s="257" t="n">
        <f aca="false">'150.05ФА общие'!M40</f>
        <v>0</v>
      </c>
    </row>
    <row r="40" customFormat="false" ht="13.5" hidden="false" customHeight="false" outlineLevel="0" collapsed="false">
      <c r="A40" s="255" t="s">
        <v>79</v>
      </c>
      <c r="B40" s="256" t="s">
        <v>524</v>
      </c>
      <c r="C40" s="256"/>
      <c r="D40" s="256"/>
      <c r="E40" s="256"/>
      <c r="F40" s="256"/>
      <c r="G40" s="256"/>
      <c r="H40" s="256"/>
      <c r="I40" s="260" t="n">
        <v>0.25</v>
      </c>
      <c r="J40" s="260" t="n">
        <v>0.25</v>
      </c>
      <c r="K40" s="257" t="n">
        <f aca="false">SUM(L40:M40)</f>
        <v>0</v>
      </c>
      <c r="L40" s="257" t="n">
        <f aca="false">ROUND(L35*J40,0)</f>
        <v>0</v>
      </c>
      <c r="M40" s="257" t="n">
        <f aca="false">'150.05ФА общие'!M41</f>
        <v>0</v>
      </c>
    </row>
    <row r="41" customFormat="false" ht="13.5" hidden="false" customHeight="false" outlineLevel="0" collapsed="false">
      <c r="A41" s="255" t="s">
        <v>81</v>
      </c>
      <c r="B41" s="256" t="s">
        <v>525</v>
      </c>
      <c r="C41" s="256"/>
      <c r="D41" s="256"/>
      <c r="E41" s="256"/>
      <c r="F41" s="256"/>
      <c r="G41" s="256"/>
      <c r="H41" s="256"/>
      <c r="I41" s="260" t="n">
        <v>0.4</v>
      </c>
      <c r="J41" s="260" t="n">
        <v>0.4</v>
      </c>
      <c r="K41" s="257" t="n">
        <f aca="false">SUM(L41:M41)</f>
        <v>0</v>
      </c>
      <c r="L41" s="257" t="n">
        <f aca="false">ROUND(L36*J41,0)</f>
        <v>0</v>
      </c>
      <c r="M41" s="257" t="n">
        <f aca="false">'150.05ФА общие'!M42</f>
        <v>0</v>
      </c>
    </row>
    <row r="42" customFormat="false" ht="13.5" hidden="false" customHeight="false" outlineLevel="0" collapsed="false">
      <c r="A42" s="255" t="s">
        <v>99</v>
      </c>
      <c r="B42" s="256" t="s">
        <v>526</v>
      </c>
      <c r="C42" s="256"/>
      <c r="D42" s="256"/>
      <c r="E42" s="256"/>
      <c r="F42" s="256"/>
      <c r="G42" s="256"/>
      <c r="H42" s="256"/>
      <c r="I42" s="260" t="n">
        <v>0.15</v>
      </c>
      <c r="J42" s="260" t="n">
        <v>0.15</v>
      </c>
      <c r="K42" s="257" t="n">
        <f aca="false">SUM(L42:M42)</f>
        <v>0</v>
      </c>
      <c r="L42" s="257" t="n">
        <f aca="false">ROUND(L37*J42,0)</f>
        <v>0</v>
      </c>
      <c r="M42" s="257" t="n">
        <f aca="false">'150.05ФА общие'!M43</f>
        <v>0</v>
      </c>
    </row>
    <row r="43" customFormat="false" ht="46.5" hidden="false" customHeight="true" outlineLevel="0" collapsed="false">
      <c r="A43" s="261" t="s">
        <v>540</v>
      </c>
      <c r="B43" s="253" t="s">
        <v>1173</v>
      </c>
      <c r="C43" s="253"/>
      <c r="D43" s="253"/>
      <c r="E43" s="253"/>
      <c r="F43" s="253"/>
      <c r="G43" s="253"/>
      <c r="H43" s="253"/>
      <c r="I43" s="253"/>
      <c r="J43" s="253"/>
      <c r="K43" s="266" t="n">
        <f aca="false">SUM(K44:K47)</f>
        <v>0</v>
      </c>
      <c r="L43" s="266" t="n">
        <f aca="false">SUM(L44:L47)</f>
        <v>0</v>
      </c>
      <c r="M43" s="266" t="n">
        <f aca="false">SUM(M44:M47)</f>
        <v>0</v>
      </c>
    </row>
    <row r="44" customFormat="false" ht="13.5" hidden="false" customHeight="false" outlineLevel="0" collapsed="false">
      <c r="A44" s="267" t="s">
        <v>77</v>
      </c>
      <c r="B44" s="256" t="s">
        <v>523</v>
      </c>
      <c r="C44" s="256"/>
      <c r="D44" s="256"/>
      <c r="E44" s="256"/>
      <c r="F44" s="256"/>
      <c r="G44" s="256"/>
      <c r="H44" s="256"/>
      <c r="I44" s="256"/>
      <c r="J44" s="268" t="n">
        <v>0.2</v>
      </c>
      <c r="K44" s="257" t="n">
        <f aca="false">SUM(L44:M44)</f>
        <v>0</v>
      </c>
      <c r="L44" s="693"/>
      <c r="M44" s="257" t="n">
        <f aca="false">'150.05ФА общие'!M45</f>
        <v>0</v>
      </c>
    </row>
    <row r="45" customFormat="false" ht="13.5" hidden="false" customHeight="false" outlineLevel="0" collapsed="false">
      <c r="A45" s="267" t="s">
        <v>79</v>
      </c>
      <c r="B45" s="256" t="s">
        <v>524</v>
      </c>
      <c r="C45" s="256"/>
      <c r="D45" s="256"/>
      <c r="E45" s="256"/>
      <c r="F45" s="256"/>
      <c r="G45" s="256"/>
      <c r="H45" s="256"/>
      <c r="I45" s="256"/>
      <c r="J45" s="268" t="n">
        <v>0.5</v>
      </c>
      <c r="K45" s="257" t="n">
        <f aca="false">SUM(L45:M45)</f>
        <v>0</v>
      </c>
      <c r="L45" s="693"/>
      <c r="M45" s="257" t="n">
        <f aca="false">'150.05ФА общие'!M46</f>
        <v>0</v>
      </c>
    </row>
    <row r="46" customFormat="false" ht="13.5" hidden="false" customHeight="false" outlineLevel="0" collapsed="false">
      <c r="A46" s="267" t="s">
        <v>81</v>
      </c>
      <c r="B46" s="256" t="s">
        <v>525</v>
      </c>
      <c r="C46" s="256"/>
      <c r="D46" s="256"/>
      <c r="E46" s="256"/>
      <c r="F46" s="256"/>
      <c r="G46" s="256"/>
      <c r="H46" s="256"/>
      <c r="I46" s="256"/>
      <c r="J46" s="268" t="n">
        <v>0.8</v>
      </c>
      <c r="K46" s="257" t="n">
        <f aca="false">SUM(L46:M46)</f>
        <v>0</v>
      </c>
      <c r="L46" s="693"/>
      <c r="M46" s="257" t="n">
        <f aca="false">'150.05ФА общие'!M47</f>
        <v>0</v>
      </c>
    </row>
    <row r="47" customFormat="false" ht="13.5" hidden="false" customHeight="false" outlineLevel="0" collapsed="false">
      <c r="A47" s="267" t="s">
        <v>99</v>
      </c>
      <c r="B47" s="256" t="s">
        <v>526</v>
      </c>
      <c r="C47" s="256"/>
      <c r="D47" s="256"/>
      <c r="E47" s="256"/>
      <c r="F47" s="256"/>
      <c r="G47" s="256"/>
      <c r="H47" s="256"/>
      <c r="I47" s="256"/>
      <c r="J47" s="268" t="n">
        <v>0.3</v>
      </c>
      <c r="K47" s="257" t="n">
        <f aca="false">SUM(L47:M47)</f>
        <v>0</v>
      </c>
      <c r="L47" s="693"/>
      <c r="M47" s="257" t="n">
        <f aca="false">'150.05ФА общие'!M48</f>
        <v>0</v>
      </c>
    </row>
    <row r="48" customFormat="false" ht="54" hidden="false" customHeight="true" outlineLevel="0" collapsed="false">
      <c r="A48" s="252" t="s">
        <v>542</v>
      </c>
      <c r="B48" s="269" t="s">
        <v>543</v>
      </c>
      <c r="C48" s="269"/>
      <c r="D48" s="269"/>
      <c r="E48" s="269"/>
      <c r="F48" s="269"/>
      <c r="G48" s="269"/>
      <c r="H48" s="269"/>
      <c r="I48" s="269"/>
      <c r="J48" s="269"/>
      <c r="K48" s="254" t="n">
        <f aca="false">SUM(K49:K52)</f>
        <v>0</v>
      </c>
      <c r="L48" s="254" t="n">
        <f aca="false">SUM(L49:L52)</f>
        <v>0</v>
      </c>
      <c r="M48" s="254" t="n">
        <f aca="false">SUM(M49:M52)</f>
        <v>0</v>
      </c>
    </row>
    <row r="49" customFormat="false" ht="13.5" hidden="false" customHeight="false" outlineLevel="0" collapsed="false">
      <c r="A49" s="255" t="s">
        <v>77</v>
      </c>
      <c r="B49" s="256" t="s">
        <v>535</v>
      </c>
      <c r="C49" s="256"/>
      <c r="D49" s="256"/>
      <c r="E49" s="256"/>
      <c r="F49" s="256"/>
      <c r="G49" s="256"/>
      <c r="H49" s="256"/>
      <c r="I49" s="256"/>
      <c r="J49" s="256"/>
      <c r="K49" s="257" t="n">
        <f aca="false">SUM(L49:M49)</f>
        <v>0</v>
      </c>
      <c r="L49" s="402"/>
      <c r="M49" s="257" t="n">
        <f aca="false">'150.05ФА общие'!M50</f>
        <v>0</v>
      </c>
    </row>
    <row r="50" customFormat="false" ht="13.5" hidden="false" customHeight="false" outlineLevel="0" collapsed="false">
      <c r="A50" s="255" t="s">
        <v>79</v>
      </c>
      <c r="B50" s="256" t="s">
        <v>524</v>
      </c>
      <c r="C50" s="256"/>
      <c r="D50" s="256"/>
      <c r="E50" s="256"/>
      <c r="F50" s="256"/>
      <c r="G50" s="256"/>
      <c r="H50" s="256"/>
      <c r="I50" s="256"/>
      <c r="J50" s="256"/>
      <c r="K50" s="257" t="n">
        <f aca="false">SUM(L50:M50)</f>
        <v>0</v>
      </c>
      <c r="L50" s="402"/>
      <c r="M50" s="257" t="n">
        <f aca="false">'150.05ФА общие'!M51</f>
        <v>0</v>
      </c>
    </row>
    <row r="51" customFormat="false" ht="13.5" hidden="false" customHeight="false" outlineLevel="0" collapsed="false">
      <c r="A51" s="255" t="s">
        <v>81</v>
      </c>
      <c r="B51" s="256" t="s">
        <v>525</v>
      </c>
      <c r="C51" s="256"/>
      <c r="D51" s="256"/>
      <c r="E51" s="256"/>
      <c r="F51" s="256"/>
      <c r="G51" s="256"/>
      <c r="H51" s="256"/>
      <c r="I51" s="256"/>
      <c r="J51" s="256"/>
      <c r="K51" s="257" t="n">
        <f aca="false">SUM(L51:M51)</f>
        <v>0</v>
      </c>
      <c r="L51" s="402"/>
      <c r="M51" s="257" t="n">
        <f aca="false">'150.05ФА общие'!M52</f>
        <v>0</v>
      </c>
    </row>
    <row r="52" customFormat="false" ht="13.5" hidden="false" customHeight="false" outlineLevel="0" collapsed="false">
      <c r="A52" s="255" t="s">
        <v>99</v>
      </c>
      <c r="B52" s="256" t="s">
        <v>526</v>
      </c>
      <c r="C52" s="256"/>
      <c r="D52" s="256"/>
      <c r="E52" s="256"/>
      <c r="F52" s="256"/>
      <c r="G52" s="256"/>
      <c r="H52" s="256"/>
      <c r="I52" s="256"/>
      <c r="J52" s="256"/>
      <c r="K52" s="257" t="n">
        <f aca="false">SUM(L52:M52)</f>
        <v>0</v>
      </c>
      <c r="L52" s="402"/>
      <c r="M52" s="257" t="n">
        <f aca="false">'150.05ФА общие'!M53</f>
        <v>0</v>
      </c>
    </row>
    <row r="53" customFormat="false" ht="57.75" hidden="false" customHeight="true" outlineLevel="0" collapsed="false">
      <c r="A53" s="252" t="s">
        <v>544</v>
      </c>
      <c r="B53" s="258" t="s">
        <v>545</v>
      </c>
      <c r="C53" s="258"/>
      <c r="D53" s="258"/>
      <c r="E53" s="258"/>
      <c r="F53" s="258"/>
      <c r="G53" s="258"/>
      <c r="H53" s="258"/>
      <c r="I53" s="258"/>
      <c r="J53" s="258"/>
      <c r="K53" s="254" t="n">
        <f aca="false">SUM(K54:K57)</f>
        <v>0</v>
      </c>
      <c r="L53" s="254" t="n">
        <f aca="false">SUM(L54:L57)</f>
        <v>0</v>
      </c>
      <c r="M53" s="254" t="n">
        <f aca="false">SUM(M54:M57)</f>
        <v>0</v>
      </c>
    </row>
    <row r="54" customFormat="false" ht="13.5" hidden="false" customHeight="false" outlineLevel="0" collapsed="false">
      <c r="A54" s="255" t="s">
        <v>77</v>
      </c>
      <c r="B54" s="256" t="s">
        <v>523</v>
      </c>
      <c r="C54" s="256"/>
      <c r="D54" s="256"/>
      <c r="E54" s="256"/>
      <c r="F54" s="256"/>
      <c r="G54" s="256"/>
      <c r="H54" s="256"/>
      <c r="I54" s="256"/>
      <c r="J54" s="256"/>
      <c r="K54" s="257" t="n">
        <f aca="false">SUM(L54:M54)</f>
        <v>0</v>
      </c>
      <c r="L54" s="402"/>
      <c r="M54" s="257" t="n">
        <f aca="false">'150.05ФА общие'!M55</f>
        <v>0</v>
      </c>
    </row>
    <row r="55" customFormat="false" ht="13.5" hidden="false" customHeight="false" outlineLevel="0" collapsed="false">
      <c r="A55" s="255" t="s">
        <v>79</v>
      </c>
      <c r="B55" s="256" t="s">
        <v>524</v>
      </c>
      <c r="C55" s="256"/>
      <c r="D55" s="256"/>
      <c r="E55" s="256"/>
      <c r="F55" s="256"/>
      <c r="G55" s="256"/>
      <c r="H55" s="256"/>
      <c r="I55" s="256"/>
      <c r="J55" s="256"/>
      <c r="K55" s="257" t="n">
        <f aca="false">SUM(L55:M55)</f>
        <v>0</v>
      </c>
      <c r="L55" s="402"/>
      <c r="M55" s="257" t="n">
        <f aca="false">'150.05ФА общие'!M56</f>
        <v>0</v>
      </c>
    </row>
    <row r="56" customFormat="false" ht="13.5" hidden="false" customHeight="false" outlineLevel="0" collapsed="false">
      <c r="A56" s="255" t="s">
        <v>81</v>
      </c>
      <c r="B56" s="256" t="s">
        <v>525</v>
      </c>
      <c r="C56" s="256"/>
      <c r="D56" s="256"/>
      <c r="E56" s="256"/>
      <c r="F56" s="256"/>
      <c r="G56" s="256"/>
      <c r="H56" s="256"/>
      <c r="I56" s="256"/>
      <c r="J56" s="256"/>
      <c r="K56" s="257" t="n">
        <f aca="false">SUM(L56:M56)</f>
        <v>0</v>
      </c>
      <c r="L56" s="402"/>
      <c r="M56" s="257" t="n">
        <f aca="false">'150.05ФА общие'!M57</f>
        <v>0</v>
      </c>
    </row>
    <row r="57" customFormat="false" ht="13.5" hidden="false" customHeight="false" outlineLevel="0" collapsed="false">
      <c r="A57" s="255" t="s">
        <v>99</v>
      </c>
      <c r="B57" s="256" t="s">
        <v>526</v>
      </c>
      <c r="C57" s="256"/>
      <c r="D57" s="256"/>
      <c r="E57" s="256"/>
      <c r="F57" s="256"/>
      <c r="G57" s="256"/>
      <c r="H57" s="256"/>
      <c r="I57" s="256"/>
      <c r="J57" s="256"/>
      <c r="K57" s="257" t="n">
        <f aca="false">SUM(L57:M57)</f>
        <v>0</v>
      </c>
      <c r="L57" s="402"/>
      <c r="M57" s="257" t="n">
        <f aca="false">'150.05ФА общие'!M58</f>
        <v>0</v>
      </c>
    </row>
    <row r="58" customFormat="false" ht="54.75" hidden="false" customHeight="true" outlineLevel="0" collapsed="false">
      <c r="A58" s="252" t="s">
        <v>546</v>
      </c>
      <c r="B58" s="258" t="s">
        <v>547</v>
      </c>
      <c r="C58" s="258"/>
      <c r="D58" s="258"/>
      <c r="E58" s="258"/>
      <c r="F58" s="258"/>
      <c r="G58" s="258"/>
      <c r="H58" s="258"/>
      <c r="I58" s="258"/>
      <c r="J58" s="258"/>
      <c r="K58" s="254" t="n">
        <f aca="false">SUM(K59:K62)</f>
        <v>0</v>
      </c>
      <c r="L58" s="254" t="n">
        <f aca="false">SUM(L59:L62)</f>
        <v>0</v>
      </c>
      <c r="M58" s="254" t="n">
        <f aca="false">SUM(M59:M62)</f>
        <v>0</v>
      </c>
    </row>
    <row r="59" customFormat="false" ht="13.5" hidden="false" customHeight="false" outlineLevel="0" collapsed="false">
      <c r="A59" s="255" t="s">
        <v>77</v>
      </c>
      <c r="B59" s="256" t="s">
        <v>523</v>
      </c>
      <c r="C59" s="256"/>
      <c r="D59" s="256"/>
      <c r="E59" s="256"/>
      <c r="F59" s="256"/>
      <c r="G59" s="256"/>
      <c r="H59" s="256"/>
      <c r="I59" s="256"/>
      <c r="J59" s="256"/>
      <c r="K59" s="257" t="n">
        <f aca="false">SUM(L59:M59)</f>
        <v>0</v>
      </c>
      <c r="L59" s="257" t="n">
        <f aca="false">'20.6текущ.ремонт'!H35</f>
        <v>0</v>
      </c>
      <c r="M59" s="257" t="n">
        <f aca="false">'150.05ФА общие'!M60</f>
        <v>0</v>
      </c>
    </row>
    <row r="60" customFormat="false" ht="13.5" hidden="false" customHeight="false" outlineLevel="0" collapsed="false">
      <c r="A60" s="255" t="s">
        <v>79</v>
      </c>
      <c r="B60" s="256" t="s">
        <v>524</v>
      </c>
      <c r="C60" s="256"/>
      <c r="D60" s="256"/>
      <c r="E60" s="256"/>
      <c r="F60" s="256"/>
      <c r="G60" s="256"/>
      <c r="H60" s="256"/>
      <c r="I60" s="256"/>
      <c r="J60" s="256"/>
      <c r="K60" s="257" t="n">
        <f aca="false">SUM(L60:M60)</f>
        <v>0</v>
      </c>
      <c r="L60" s="257" t="n">
        <f aca="false">'20.6текущ.ремонт'!H36</f>
        <v>0</v>
      </c>
      <c r="M60" s="257" t="n">
        <f aca="false">'150.05ФА общие'!M61</f>
        <v>0</v>
      </c>
    </row>
    <row r="61" customFormat="false" ht="13.5" hidden="false" customHeight="false" outlineLevel="0" collapsed="false">
      <c r="A61" s="255" t="s">
        <v>81</v>
      </c>
      <c r="B61" s="256" t="s">
        <v>525</v>
      </c>
      <c r="C61" s="256"/>
      <c r="D61" s="256"/>
      <c r="E61" s="256"/>
      <c r="F61" s="256"/>
      <c r="G61" s="256"/>
      <c r="H61" s="256"/>
      <c r="I61" s="256"/>
      <c r="J61" s="256"/>
      <c r="K61" s="257" t="n">
        <f aca="false">SUM(L61:M61)</f>
        <v>0</v>
      </c>
      <c r="L61" s="257" t="n">
        <f aca="false">'20.6текущ.ремонт'!H37</f>
        <v>0</v>
      </c>
      <c r="M61" s="257" t="n">
        <f aca="false">'150.05ФА общие'!M62</f>
        <v>0</v>
      </c>
    </row>
    <row r="62" customFormat="false" ht="13.5" hidden="false" customHeight="false" outlineLevel="0" collapsed="false">
      <c r="A62" s="255" t="s">
        <v>99</v>
      </c>
      <c r="B62" s="256" t="s">
        <v>526</v>
      </c>
      <c r="C62" s="256"/>
      <c r="D62" s="256"/>
      <c r="E62" s="256"/>
      <c r="F62" s="256"/>
      <c r="G62" s="256"/>
      <c r="H62" s="256"/>
      <c r="I62" s="256"/>
      <c r="J62" s="256"/>
      <c r="K62" s="257" t="n">
        <f aca="false">SUM(L62:M62)</f>
        <v>0</v>
      </c>
      <c r="L62" s="257" t="n">
        <f aca="false">'20.6текущ.ремонт'!H38</f>
        <v>0</v>
      </c>
      <c r="M62" s="257" t="n">
        <f aca="false">'150.05ФА общие'!M63</f>
        <v>0</v>
      </c>
    </row>
    <row r="63" customFormat="false" ht="31.5" hidden="false" customHeight="true" outlineLevel="0" collapsed="false">
      <c r="A63" s="252" t="s">
        <v>548</v>
      </c>
      <c r="B63" s="253" t="s">
        <v>549</v>
      </c>
      <c r="C63" s="253"/>
      <c r="D63" s="253"/>
      <c r="E63" s="253"/>
      <c r="F63" s="253"/>
      <c r="G63" s="253"/>
      <c r="H63" s="253"/>
      <c r="I63" s="253"/>
      <c r="J63" s="253"/>
      <c r="K63" s="270" t="n">
        <f aca="false">L63+M63</f>
        <v>0</v>
      </c>
      <c r="L63" s="270" t="n">
        <f aca="false">SUM(L64:L67)</f>
        <v>0</v>
      </c>
      <c r="M63" s="270" t="n">
        <f aca="false">'150.05ФА общ.распределение'!B14</f>
        <v>0</v>
      </c>
    </row>
    <row r="64" customFormat="false" ht="13.5" hidden="false" customHeight="false" outlineLevel="0" collapsed="false">
      <c r="A64" s="255" t="s">
        <v>77</v>
      </c>
      <c r="B64" s="271" t="s">
        <v>550</v>
      </c>
      <c r="C64" s="271"/>
      <c r="D64" s="271"/>
      <c r="E64" s="271"/>
      <c r="F64" s="271"/>
      <c r="G64" s="271"/>
      <c r="H64" s="271"/>
      <c r="I64" s="271"/>
      <c r="J64" s="271"/>
      <c r="K64" s="272" t="n">
        <f aca="false">K39+K44+K54+K59</f>
        <v>0</v>
      </c>
      <c r="L64" s="272" t="n">
        <f aca="false">L39+L44+L54+L59</f>
        <v>0</v>
      </c>
      <c r="M64" s="272" t="n">
        <f aca="false">M39+M44+M54+M59</f>
        <v>0</v>
      </c>
    </row>
    <row r="65" customFormat="false" ht="13.5" hidden="false" customHeight="false" outlineLevel="0" collapsed="false">
      <c r="A65" s="255" t="s">
        <v>79</v>
      </c>
      <c r="B65" s="256" t="s">
        <v>551</v>
      </c>
      <c r="C65" s="256"/>
      <c r="D65" s="256"/>
      <c r="E65" s="256"/>
      <c r="F65" s="256"/>
      <c r="G65" s="256"/>
      <c r="H65" s="256"/>
      <c r="I65" s="256"/>
      <c r="J65" s="256"/>
      <c r="K65" s="272" t="n">
        <f aca="false">K40+K45+K50+K55+K60</f>
        <v>0</v>
      </c>
      <c r="L65" s="272" t="n">
        <f aca="false">L40+L45+L50+L55+L60</f>
        <v>0</v>
      </c>
      <c r="M65" s="272" t="n">
        <f aca="false">M40+M45+M50+M55+M60</f>
        <v>0</v>
      </c>
    </row>
    <row r="66" customFormat="false" ht="13.5" hidden="false" customHeight="false" outlineLevel="0" collapsed="false">
      <c r="A66" s="255" t="s">
        <v>81</v>
      </c>
      <c r="B66" s="256" t="s">
        <v>552</v>
      </c>
      <c r="C66" s="256"/>
      <c r="D66" s="256"/>
      <c r="E66" s="256"/>
      <c r="F66" s="256"/>
      <c r="G66" s="256"/>
      <c r="H66" s="256"/>
      <c r="I66" s="256"/>
      <c r="J66" s="256"/>
      <c r="K66" s="272" t="n">
        <f aca="false">K41+K46+K51+K56+K61</f>
        <v>0</v>
      </c>
      <c r="L66" s="272" t="n">
        <f aca="false">L41+L46+L51+L56+L61</f>
        <v>0</v>
      </c>
      <c r="M66" s="272" t="n">
        <f aca="false">M41+M46+M51+M56+M61</f>
        <v>0</v>
      </c>
    </row>
    <row r="67" customFormat="false" ht="13.5" hidden="false" customHeight="false" outlineLevel="0" collapsed="false">
      <c r="A67" s="255" t="s">
        <v>99</v>
      </c>
      <c r="B67" s="256" t="s">
        <v>553</v>
      </c>
      <c r="C67" s="256"/>
      <c r="D67" s="256"/>
      <c r="E67" s="256"/>
      <c r="F67" s="256"/>
      <c r="G67" s="256"/>
      <c r="H67" s="256"/>
      <c r="I67" s="256"/>
      <c r="J67" s="256"/>
      <c r="K67" s="272" t="n">
        <f aca="false">K42+K47+K52+K57+K62</f>
        <v>0</v>
      </c>
      <c r="L67" s="272" t="n">
        <f aca="false">L42+L47+L52+L57+L62</f>
        <v>0</v>
      </c>
      <c r="M67" s="272" t="n">
        <f aca="false">M42+M47+M52+M57+M62</f>
        <v>0</v>
      </c>
    </row>
    <row r="68" customFormat="false" ht="42" hidden="false" customHeight="true" outlineLevel="0" collapsed="false">
      <c r="A68" s="252" t="s">
        <v>554</v>
      </c>
      <c r="B68" s="258" t="s">
        <v>1175</v>
      </c>
      <c r="C68" s="258"/>
      <c r="D68" s="258"/>
      <c r="E68" s="258"/>
      <c r="F68" s="258"/>
      <c r="G68" s="258"/>
      <c r="H68" s="258"/>
      <c r="I68" s="258"/>
      <c r="J68" s="258"/>
      <c r="K68" s="270" t="n">
        <f aca="false">L68+M68</f>
        <v>0</v>
      </c>
      <c r="L68" s="694"/>
      <c r="M68" s="694"/>
    </row>
    <row r="69" customFormat="false" ht="26.25" hidden="false" customHeight="true" outlineLevel="0" collapsed="false">
      <c r="A69" s="273" t="s">
        <v>556</v>
      </c>
      <c r="B69" s="274" t="s">
        <v>557</v>
      </c>
      <c r="C69" s="274"/>
      <c r="D69" s="274"/>
      <c r="E69" s="274"/>
      <c r="F69" s="274"/>
      <c r="G69" s="274"/>
      <c r="H69" s="274"/>
      <c r="I69" s="274"/>
      <c r="J69" s="274"/>
      <c r="K69" s="275" t="n">
        <f aca="false">L69+M69</f>
        <v>0</v>
      </c>
      <c r="L69" s="695" t="n">
        <f aca="false">L63+L68</f>
        <v>0</v>
      </c>
      <c r="M69" s="695" t="n">
        <f aca="false">M63+M68</f>
        <v>0</v>
      </c>
    </row>
    <row r="70" customFormat="false" ht="13.5" hidden="false" customHeight="false" outlineLevel="0" collapsed="false">
      <c r="A70" s="242"/>
      <c r="B70" s="276"/>
      <c r="C70" s="276"/>
      <c r="D70" s="276"/>
      <c r="E70" s="276"/>
      <c r="F70" s="276"/>
      <c r="G70" s="276"/>
      <c r="H70" s="276"/>
      <c r="I70" s="276"/>
      <c r="J70" s="276"/>
      <c r="K70" s="244"/>
      <c r="L70" s="244"/>
      <c r="M70" s="244"/>
    </row>
    <row r="71" customFormat="false" ht="13.5" hidden="false" customHeight="false" outlineLevel="0" collapsed="false">
      <c r="A71" s="244"/>
      <c r="B71" s="277"/>
      <c r="C71" s="277"/>
      <c r="D71" s="277"/>
      <c r="E71" s="277"/>
      <c r="F71" s="277"/>
      <c r="G71" s="277"/>
      <c r="H71" s="277"/>
      <c r="I71" s="277"/>
      <c r="J71" s="277"/>
      <c r="K71" s="244"/>
      <c r="L71" s="244"/>
      <c r="M71" s="244"/>
    </row>
    <row r="72" customFormat="false" ht="18" hidden="false" customHeight="true" outlineLevel="0" collapsed="false">
      <c r="A72" s="244" t="s">
        <v>558</v>
      </c>
      <c r="B72" s="244"/>
      <c r="C72" s="278"/>
      <c r="D72" s="278"/>
      <c r="E72" s="278"/>
      <c r="F72" s="278"/>
      <c r="G72" s="278"/>
      <c r="H72" s="278"/>
      <c r="I72" s="278"/>
      <c r="J72" s="277"/>
      <c r="K72" s="277"/>
      <c r="L72" s="277"/>
      <c r="M72" s="277"/>
    </row>
    <row r="73" customFormat="false" ht="13.5" hidden="false" customHeight="false" outlineLevel="0" collapsed="false">
      <c r="C73" s="9"/>
      <c r="D73" s="9"/>
      <c r="E73" s="9"/>
      <c r="F73" s="9"/>
      <c r="G73" s="9"/>
      <c r="H73" s="9"/>
      <c r="I73" s="9"/>
      <c r="K73" s="277"/>
      <c r="L73" s="277"/>
      <c r="M73" s="277"/>
    </row>
  </sheetData>
  <mergeCells count="64">
    <mergeCell ref="B4:H4"/>
    <mergeCell ref="B5:H5"/>
    <mergeCell ref="C7:E7"/>
    <mergeCell ref="A10:K10"/>
    <mergeCell ref="B12:J12"/>
    <mergeCell ref="B13:J13"/>
    <mergeCell ref="B14:J14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H38"/>
    <mergeCell ref="B39:H39"/>
    <mergeCell ref="B40:H40"/>
    <mergeCell ref="B41:H41"/>
    <mergeCell ref="B42:H42"/>
    <mergeCell ref="B43:J43"/>
    <mergeCell ref="B44:I44"/>
    <mergeCell ref="B45:I45"/>
    <mergeCell ref="B46:I46"/>
    <mergeCell ref="B47:I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A72:B72"/>
    <mergeCell ref="C72:I7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3" activeCellId="0" sqref="K23"/>
    </sheetView>
  </sheetViews>
  <sheetFormatPr defaultColWidth="8.66796875" defaultRowHeight="13.5" zeroHeight="false" outlineLevelRow="0" outlineLevelCol="0"/>
  <cols>
    <col collapsed="false" customWidth="true" hidden="false" outlineLevel="0" max="1" min="1" style="240" width="19"/>
    <col collapsed="false" customWidth="true" hidden="false" outlineLevel="0" max="8" min="2" style="240" width="7"/>
    <col collapsed="false" customWidth="true" hidden="false" outlineLevel="0" max="9" min="9" style="240" width="9.67"/>
    <col collapsed="false" customWidth="true" hidden="false" outlineLevel="0" max="10" min="10" style="240" width="7"/>
    <col collapsed="false" customWidth="true" hidden="false" outlineLevel="0" max="11" min="11" style="240" width="19.88"/>
    <col collapsed="false" customWidth="true" hidden="false" outlineLevel="0" max="13" min="12" style="240" width="15"/>
    <col collapsed="false" customWidth="false" hidden="false" outlineLevel="0" max="16384" min="14" style="240" width="8.67"/>
  </cols>
  <sheetData>
    <row r="2" customFormat="false" ht="13.5" hidden="false" customHeight="false" outlineLevel="0" collapsed="false">
      <c r="K2" s="241" t="s">
        <v>516</v>
      </c>
    </row>
    <row r="3" customFormat="false" ht="13.5" hidden="false" customHeight="false" outlineLevel="0" collapsed="false">
      <c r="B3" s="242" t="s">
        <v>1178</v>
      </c>
      <c r="C3" s="242"/>
      <c r="D3" s="242"/>
      <c r="E3" s="242"/>
      <c r="F3" s="242"/>
      <c r="G3" s="242"/>
      <c r="H3" s="242"/>
    </row>
    <row r="4" customFormat="false" ht="13.5" hidden="false" customHeight="false" outlineLevel="0" collapsed="false">
      <c r="A4" s="243"/>
      <c r="B4" s="244" t="s">
        <v>518</v>
      </c>
      <c r="C4" s="244"/>
      <c r="D4" s="244"/>
      <c r="E4" s="244"/>
      <c r="F4" s="244"/>
      <c r="G4" s="244"/>
      <c r="H4" s="244"/>
      <c r="I4" s="243"/>
      <c r="J4" s="243"/>
      <c r="K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</row>
    <row r="8" customFormat="false" ht="30.75" hidden="false" customHeight="true" outlineLevel="0" collapsed="false">
      <c r="A8" s="246" t="n">
        <v>2</v>
      </c>
      <c r="B8" s="696" t="s">
        <v>8</v>
      </c>
      <c r="C8" s="696"/>
      <c r="D8" s="696"/>
      <c r="E8" s="696"/>
      <c r="F8" s="696"/>
      <c r="G8" s="696"/>
      <c r="H8" s="696"/>
      <c r="I8" s="248" t="n">
        <f aca="false">'150.00'!K10</f>
        <v>2025</v>
      </c>
      <c r="J8" s="243"/>
      <c r="K8" s="243"/>
    </row>
    <row r="9" customFormat="false" ht="13.5" hidden="false" customHeight="false" outlineLevel="0" collapsed="false">
      <c r="A9" s="243"/>
      <c r="B9" s="243"/>
      <c r="C9" s="243"/>
      <c r="D9" s="243"/>
      <c r="E9" s="243"/>
      <c r="F9" s="243"/>
      <c r="G9" s="243"/>
      <c r="H9" s="243"/>
      <c r="I9" s="243"/>
      <c r="J9" s="243"/>
      <c r="K9" s="243"/>
    </row>
    <row r="10" customFormat="false" ht="13.5" hidden="false" customHeight="false" outlineLevel="0" collapsed="false">
      <c r="A10" s="242" t="s">
        <v>519</v>
      </c>
      <c r="B10" s="242"/>
      <c r="C10" s="242"/>
      <c r="D10" s="242"/>
      <c r="E10" s="242"/>
      <c r="F10" s="242"/>
      <c r="G10" s="242"/>
      <c r="H10" s="242"/>
      <c r="I10" s="242"/>
      <c r="J10" s="242"/>
      <c r="K10" s="245"/>
    </row>
    <row r="11" customFormat="false" ht="14.25" hidden="false" customHeight="false" outlineLevel="0" collapsed="false">
      <c r="K11" s="570" t="s">
        <v>1006</v>
      </c>
      <c r="L11" s="570" t="s">
        <v>1004</v>
      </c>
      <c r="M11" s="570" t="s">
        <v>1005</v>
      </c>
    </row>
    <row r="12" customFormat="false" ht="42" hidden="false" customHeight="true" outlineLevel="0" collapsed="false">
      <c r="A12" s="480" t="s">
        <v>441</v>
      </c>
      <c r="B12" s="481" t="s">
        <v>520</v>
      </c>
      <c r="C12" s="481"/>
      <c r="D12" s="481"/>
      <c r="E12" s="481"/>
      <c r="F12" s="481"/>
      <c r="G12" s="481"/>
      <c r="H12" s="481"/>
      <c r="I12" s="481"/>
      <c r="J12" s="481"/>
      <c r="K12" s="697" t="s">
        <v>35</v>
      </c>
      <c r="L12" s="697" t="s">
        <v>35</v>
      </c>
      <c r="M12" s="697" t="s">
        <v>35</v>
      </c>
    </row>
    <row r="13" customFormat="false" ht="17.25" hidden="false" customHeight="true" outlineLevel="0" collapsed="false">
      <c r="A13" s="482"/>
      <c r="B13" s="628" t="s">
        <v>1179</v>
      </c>
      <c r="C13" s="628"/>
      <c r="D13" s="628"/>
      <c r="E13" s="628"/>
      <c r="F13" s="628"/>
      <c r="G13" s="628"/>
      <c r="H13" s="628"/>
      <c r="I13" s="628"/>
      <c r="J13" s="628"/>
      <c r="K13" s="635"/>
      <c r="L13" s="698" t="n">
        <f aca="false">'150.05ФА общ.распределение'!B11</f>
        <v>1</v>
      </c>
      <c r="M13" s="698" t="n">
        <f aca="false">'150.05ФА общ.распределение'!B12</f>
        <v>0</v>
      </c>
    </row>
    <row r="14" customFormat="false" ht="27" hidden="false" customHeight="true" outlineLevel="0" collapsed="false">
      <c r="A14" s="416" t="s">
        <v>521</v>
      </c>
      <c r="B14" s="699" t="s">
        <v>522</v>
      </c>
      <c r="C14" s="699"/>
      <c r="D14" s="699"/>
      <c r="E14" s="699"/>
      <c r="F14" s="699"/>
      <c r="G14" s="699"/>
      <c r="H14" s="699"/>
      <c r="I14" s="699"/>
      <c r="J14" s="699"/>
      <c r="K14" s="700" t="n">
        <f aca="false">SUM(K15:K18)</f>
        <v>0</v>
      </c>
      <c r="L14" s="700" t="n">
        <f aca="false">SUM(L15:L18)</f>
        <v>0</v>
      </c>
      <c r="M14" s="700" t="n">
        <f aca="false">SUM(M15:M18)</f>
        <v>0</v>
      </c>
    </row>
    <row r="15" customFormat="false" ht="13.5" hidden="false" customHeight="false" outlineLevel="0" collapsed="false">
      <c r="A15" s="255" t="s">
        <v>77</v>
      </c>
      <c r="B15" s="256" t="s">
        <v>523</v>
      </c>
      <c r="C15" s="256"/>
      <c r="D15" s="256"/>
      <c r="E15" s="256"/>
      <c r="F15" s="256"/>
      <c r="G15" s="256"/>
      <c r="H15" s="256"/>
      <c r="I15" s="256"/>
      <c r="J15" s="256"/>
      <c r="K15" s="402"/>
      <c r="L15" s="257" t="n">
        <f aca="false">K15*L$13</f>
        <v>0</v>
      </c>
      <c r="M15" s="257" t="n">
        <f aca="false">K15*M$13</f>
        <v>0</v>
      </c>
    </row>
    <row r="16" customFormat="false" ht="13.5" hidden="false" customHeight="false" outlineLevel="0" collapsed="false">
      <c r="A16" s="255" t="s">
        <v>79</v>
      </c>
      <c r="B16" s="256" t="s">
        <v>524</v>
      </c>
      <c r="C16" s="256"/>
      <c r="D16" s="256"/>
      <c r="E16" s="256"/>
      <c r="F16" s="256"/>
      <c r="G16" s="256"/>
      <c r="H16" s="256"/>
      <c r="I16" s="256"/>
      <c r="J16" s="256"/>
      <c r="K16" s="402"/>
      <c r="L16" s="257" t="n">
        <f aca="false">K16*L$13</f>
        <v>0</v>
      </c>
      <c r="M16" s="257" t="n">
        <f aca="false">K16*M$13</f>
        <v>0</v>
      </c>
    </row>
    <row r="17" customFormat="false" ht="13.5" hidden="false" customHeight="false" outlineLevel="0" collapsed="false">
      <c r="A17" s="255" t="s">
        <v>81</v>
      </c>
      <c r="B17" s="256" t="s">
        <v>525</v>
      </c>
      <c r="C17" s="256"/>
      <c r="D17" s="256"/>
      <c r="E17" s="256"/>
      <c r="F17" s="256"/>
      <c r="G17" s="256"/>
      <c r="H17" s="256"/>
      <c r="I17" s="256"/>
      <c r="J17" s="256"/>
      <c r="K17" s="402"/>
      <c r="L17" s="257" t="n">
        <f aca="false">K17*L$13</f>
        <v>0</v>
      </c>
      <c r="M17" s="257" t="n">
        <f aca="false">K17*M$13</f>
        <v>0</v>
      </c>
    </row>
    <row r="18" customFormat="false" ht="13.5" hidden="false" customHeight="false" outlineLevel="0" collapsed="false">
      <c r="A18" s="255" t="s">
        <v>99</v>
      </c>
      <c r="B18" s="256" t="s">
        <v>526</v>
      </c>
      <c r="C18" s="256"/>
      <c r="D18" s="256"/>
      <c r="E18" s="256"/>
      <c r="F18" s="256"/>
      <c r="G18" s="256"/>
      <c r="H18" s="256"/>
      <c r="I18" s="256"/>
      <c r="J18" s="256"/>
      <c r="K18" s="402"/>
      <c r="L18" s="257" t="n">
        <f aca="false">K18*L$13</f>
        <v>0</v>
      </c>
      <c r="M18" s="257" t="n">
        <f aca="false">K18*M$13</f>
        <v>0</v>
      </c>
    </row>
    <row r="19" customFormat="false" ht="25.5" hidden="false" customHeight="true" outlineLevel="0" collapsed="false">
      <c r="A19" s="252" t="s">
        <v>527</v>
      </c>
      <c r="B19" s="253" t="s">
        <v>528</v>
      </c>
      <c r="C19" s="253"/>
      <c r="D19" s="253"/>
      <c r="E19" s="253"/>
      <c r="F19" s="253"/>
      <c r="G19" s="253"/>
      <c r="H19" s="253"/>
      <c r="I19" s="253"/>
      <c r="J19" s="253"/>
      <c r="K19" s="254" t="n">
        <f aca="false">SUM(K20:K23)</f>
        <v>0</v>
      </c>
      <c r="L19" s="254" t="n">
        <f aca="false">SUM(L20:L23)</f>
        <v>0</v>
      </c>
      <c r="M19" s="254" t="n">
        <f aca="false">SUM(M20:M23)</f>
        <v>0</v>
      </c>
    </row>
    <row r="20" customFormat="false" ht="13.5" hidden="false" customHeight="false" outlineLevel="0" collapsed="false">
      <c r="A20" s="255" t="s">
        <v>77</v>
      </c>
      <c r="B20" s="256" t="s">
        <v>523</v>
      </c>
      <c r="C20" s="256"/>
      <c r="D20" s="256"/>
      <c r="E20" s="256"/>
      <c r="F20" s="256"/>
      <c r="G20" s="256"/>
      <c r="H20" s="256"/>
      <c r="I20" s="256"/>
      <c r="J20" s="256"/>
      <c r="K20" s="402"/>
      <c r="L20" s="257" t="n">
        <f aca="false">K20*L$13</f>
        <v>0</v>
      </c>
      <c r="M20" s="257" t="n">
        <f aca="false">K20*M$13</f>
        <v>0</v>
      </c>
    </row>
    <row r="21" customFormat="false" ht="13.5" hidden="false" customHeight="false" outlineLevel="0" collapsed="false">
      <c r="A21" s="255" t="s">
        <v>79</v>
      </c>
      <c r="B21" s="256" t="s">
        <v>524</v>
      </c>
      <c r="C21" s="256"/>
      <c r="D21" s="256"/>
      <c r="E21" s="256"/>
      <c r="F21" s="256"/>
      <c r="G21" s="256"/>
      <c r="H21" s="256"/>
      <c r="I21" s="256"/>
      <c r="J21" s="256"/>
      <c r="K21" s="402"/>
      <c r="L21" s="257" t="n">
        <f aca="false">K21*L$13</f>
        <v>0</v>
      </c>
      <c r="M21" s="257" t="n">
        <f aca="false">K21*M$13</f>
        <v>0</v>
      </c>
    </row>
    <row r="22" customFormat="false" ht="13.5" hidden="false" customHeight="false" outlineLevel="0" collapsed="false">
      <c r="A22" s="255" t="s">
        <v>81</v>
      </c>
      <c r="B22" s="256" t="s">
        <v>525</v>
      </c>
      <c r="C22" s="256"/>
      <c r="D22" s="256"/>
      <c r="E22" s="256"/>
      <c r="F22" s="256"/>
      <c r="G22" s="256"/>
      <c r="H22" s="256"/>
      <c r="I22" s="256"/>
      <c r="J22" s="256"/>
      <c r="K22" s="402"/>
      <c r="L22" s="257" t="n">
        <f aca="false">K22*L$13</f>
        <v>0</v>
      </c>
      <c r="M22" s="257" t="n">
        <f aca="false">K22*M$13</f>
        <v>0</v>
      </c>
    </row>
    <row r="23" customFormat="false" ht="13.5" hidden="false" customHeight="false" outlineLevel="0" collapsed="false">
      <c r="A23" s="255" t="s">
        <v>99</v>
      </c>
      <c r="B23" s="256" t="s">
        <v>526</v>
      </c>
      <c r="C23" s="256"/>
      <c r="D23" s="256"/>
      <c r="E23" s="256"/>
      <c r="F23" s="256"/>
      <c r="G23" s="256"/>
      <c r="H23" s="256"/>
      <c r="I23" s="256"/>
      <c r="J23" s="256"/>
      <c r="K23" s="402"/>
      <c r="L23" s="257" t="n">
        <f aca="false">K23*L$13</f>
        <v>0</v>
      </c>
      <c r="M23" s="257" t="n">
        <f aca="false">K23*M$13</f>
        <v>0</v>
      </c>
    </row>
    <row r="24" customFormat="false" ht="25.5" hidden="false" customHeight="true" outlineLevel="0" collapsed="false">
      <c r="A24" s="252" t="s">
        <v>529</v>
      </c>
      <c r="B24" s="253" t="s">
        <v>530</v>
      </c>
      <c r="C24" s="253"/>
      <c r="D24" s="253"/>
      <c r="E24" s="253"/>
      <c r="F24" s="253"/>
      <c r="G24" s="253"/>
      <c r="H24" s="253"/>
      <c r="I24" s="253"/>
      <c r="J24" s="253"/>
      <c r="K24" s="254" t="n">
        <f aca="false">SUM(K25:K28)</f>
        <v>0</v>
      </c>
      <c r="L24" s="254" t="n">
        <f aca="false">SUM(L25:L28)</f>
        <v>0</v>
      </c>
      <c r="M24" s="254" t="n">
        <f aca="false">SUM(M25:M28)</f>
        <v>0</v>
      </c>
    </row>
    <row r="25" customFormat="false" ht="13.5" hidden="false" customHeight="false" outlineLevel="0" collapsed="false">
      <c r="A25" s="255" t="s">
        <v>77</v>
      </c>
      <c r="B25" s="256" t="s">
        <v>523</v>
      </c>
      <c r="C25" s="256"/>
      <c r="D25" s="256"/>
      <c r="E25" s="256"/>
      <c r="F25" s="256"/>
      <c r="G25" s="256"/>
      <c r="H25" s="256"/>
      <c r="I25" s="256"/>
      <c r="J25" s="256"/>
      <c r="K25" s="402"/>
      <c r="L25" s="257" t="n">
        <f aca="false">K25*L$13</f>
        <v>0</v>
      </c>
      <c r="M25" s="257" t="n">
        <f aca="false">K25*M$13</f>
        <v>0</v>
      </c>
    </row>
    <row r="26" customFormat="false" ht="13.5" hidden="false" customHeight="false" outlineLevel="0" collapsed="false">
      <c r="A26" s="255" t="s">
        <v>79</v>
      </c>
      <c r="B26" s="256" t="s">
        <v>524</v>
      </c>
      <c r="C26" s="256"/>
      <c r="D26" s="256"/>
      <c r="E26" s="256"/>
      <c r="F26" s="256"/>
      <c r="G26" s="256"/>
      <c r="H26" s="256"/>
      <c r="I26" s="256"/>
      <c r="J26" s="256"/>
      <c r="K26" s="402"/>
      <c r="L26" s="257" t="n">
        <f aca="false">K26*L$13</f>
        <v>0</v>
      </c>
      <c r="M26" s="257" t="n">
        <f aca="false">K26*M$13</f>
        <v>0</v>
      </c>
    </row>
    <row r="27" customFormat="false" ht="13.5" hidden="false" customHeight="false" outlineLevel="0" collapsed="false">
      <c r="A27" s="255" t="s">
        <v>81</v>
      </c>
      <c r="B27" s="256" t="s">
        <v>525</v>
      </c>
      <c r="C27" s="256"/>
      <c r="D27" s="256"/>
      <c r="E27" s="256"/>
      <c r="F27" s="256"/>
      <c r="G27" s="256"/>
      <c r="H27" s="256"/>
      <c r="I27" s="256"/>
      <c r="J27" s="256"/>
      <c r="K27" s="402"/>
      <c r="L27" s="257" t="n">
        <f aca="false">K27*L$13</f>
        <v>0</v>
      </c>
      <c r="M27" s="257" t="n">
        <f aca="false">K27*M$13</f>
        <v>0</v>
      </c>
    </row>
    <row r="28" customFormat="false" ht="13.5" hidden="false" customHeight="false" outlineLevel="0" collapsed="false">
      <c r="A28" s="255" t="s">
        <v>99</v>
      </c>
      <c r="B28" s="256" t="s">
        <v>526</v>
      </c>
      <c r="C28" s="256"/>
      <c r="D28" s="256"/>
      <c r="E28" s="256"/>
      <c r="F28" s="256"/>
      <c r="G28" s="256"/>
      <c r="H28" s="256"/>
      <c r="I28" s="256"/>
      <c r="J28" s="256"/>
      <c r="K28" s="402"/>
      <c r="L28" s="257" t="n">
        <f aca="false">K28*L$13</f>
        <v>0</v>
      </c>
      <c r="M28" s="257" t="n">
        <f aca="false">K28*M$13</f>
        <v>0</v>
      </c>
    </row>
    <row r="29" customFormat="false" ht="39" hidden="false" customHeight="true" outlineLevel="0" collapsed="false">
      <c r="A29" s="252" t="s">
        <v>531</v>
      </c>
      <c r="B29" s="258" t="s">
        <v>1172</v>
      </c>
      <c r="C29" s="258"/>
      <c r="D29" s="258"/>
      <c r="E29" s="258"/>
      <c r="F29" s="258"/>
      <c r="G29" s="258"/>
      <c r="H29" s="258"/>
      <c r="I29" s="258"/>
      <c r="J29" s="258"/>
      <c r="K29" s="254" t="n">
        <f aca="false">SUM(K30:K33)</f>
        <v>0</v>
      </c>
      <c r="L29" s="254" t="n">
        <f aca="false">SUM(L30:L33)</f>
        <v>0</v>
      </c>
      <c r="M29" s="254" t="n">
        <f aca="false">SUM(M30:M33)</f>
        <v>0</v>
      </c>
    </row>
    <row r="30" customFormat="false" ht="13.5" hidden="false" customHeight="false" outlineLevel="0" collapsed="false">
      <c r="A30" s="255" t="s">
        <v>77</v>
      </c>
      <c r="B30" s="256" t="s">
        <v>523</v>
      </c>
      <c r="C30" s="256"/>
      <c r="D30" s="256"/>
      <c r="E30" s="256"/>
      <c r="F30" s="256"/>
      <c r="G30" s="256"/>
      <c r="H30" s="256"/>
      <c r="I30" s="256"/>
      <c r="J30" s="256"/>
      <c r="K30" s="402"/>
      <c r="L30" s="257" t="n">
        <f aca="false">K30*L$13</f>
        <v>0</v>
      </c>
      <c r="M30" s="257" t="n">
        <f aca="false">K30*M$13</f>
        <v>0</v>
      </c>
    </row>
    <row r="31" customFormat="false" ht="13.5" hidden="false" customHeight="false" outlineLevel="0" collapsed="false">
      <c r="A31" s="255" t="s">
        <v>79</v>
      </c>
      <c r="B31" s="256" t="s">
        <v>524</v>
      </c>
      <c r="C31" s="256"/>
      <c r="D31" s="256"/>
      <c r="E31" s="256"/>
      <c r="F31" s="256"/>
      <c r="G31" s="256"/>
      <c r="H31" s="256"/>
      <c r="I31" s="256"/>
      <c r="J31" s="256"/>
      <c r="K31" s="402"/>
      <c r="L31" s="257" t="n">
        <f aca="false">K31*L$13</f>
        <v>0</v>
      </c>
      <c r="M31" s="257" t="n">
        <f aca="false">K31*M$13</f>
        <v>0</v>
      </c>
    </row>
    <row r="32" customFormat="false" ht="13.5" hidden="false" customHeight="false" outlineLevel="0" collapsed="false">
      <c r="A32" s="255" t="s">
        <v>81</v>
      </c>
      <c r="B32" s="256" t="s">
        <v>525</v>
      </c>
      <c r="C32" s="256"/>
      <c r="D32" s="256"/>
      <c r="E32" s="256"/>
      <c r="F32" s="256"/>
      <c r="G32" s="256"/>
      <c r="H32" s="256"/>
      <c r="I32" s="256"/>
      <c r="J32" s="256"/>
      <c r="K32" s="402"/>
      <c r="L32" s="257" t="n">
        <f aca="false">K32*L$13</f>
        <v>0</v>
      </c>
      <c r="M32" s="257" t="n">
        <f aca="false">K32*M$13</f>
        <v>0</v>
      </c>
    </row>
    <row r="33" customFormat="false" ht="13.5" hidden="false" customHeight="false" outlineLevel="0" collapsed="false">
      <c r="A33" s="255" t="s">
        <v>99</v>
      </c>
      <c r="B33" s="256" t="s">
        <v>526</v>
      </c>
      <c r="C33" s="256"/>
      <c r="D33" s="256"/>
      <c r="E33" s="256"/>
      <c r="F33" s="256"/>
      <c r="G33" s="256"/>
      <c r="H33" s="256"/>
      <c r="I33" s="256"/>
      <c r="J33" s="256"/>
      <c r="K33" s="402"/>
      <c r="L33" s="257" t="n">
        <f aca="false">K33*L$13</f>
        <v>0</v>
      </c>
      <c r="M33" s="257" t="n">
        <f aca="false">K33*M$13</f>
        <v>0</v>
      </c>
    </row>
    <row r="34" customFormat="false" ht="24.75" hidden="false" customHeight="true" outlineLevel="0" collapsed="false">
      <c r="A34" s="252" t="s">
        <v>533</v>
      </c>
      <c r="B34" s="253" t="s">
        <v>534</v>
      </c>
      <c r="C34" s="253"/>
      <c r="D34" s="253"/>
      <c r="E34" s="253"/>
      <c r="F34" s="253"/>
      <c r="G34" s="253"/>
      <c r="H34" s="253"/>
      <c r="I34" s="253"/>
      <c r="J34" s="253"/>
      <c r="K34" s="254" t="n">
        <f aca="false">SUM(K35:K38)</f>
        <v>0</v>
      </c>
      <c r="L34" s="254" t="n">
        <f aca="false">SUM(L35:L38)</f>
        <v>0</v>
      </c>
      <c r="M34" s="254" t="n">
        <f aca="false">SUM(M35:M38)</f>
        <v>0</v>
      </c>
    </row>
    <row r="35" customFormat="false" ht="13.5" hidden="false" customHeight="false" outlineLevel="0" collapsed="false">
      <c r="A35" s="255" t="s">
        <v>77</v>
      </c>
      <c r="B35" s="256" t="s">
        <v>535</v>
      </c>
      <c r="C35" s="256"/>
      <c r="D35" s="256"/>
      <c r="E35" s="256"/>
      <c r="F35" s="256"/>
      <c r="G35" s="256"/>
      <c r="H35" s="256"/>
      <c r="I35" s="256"/>
      <c r="J35" s="256"/>
      <c r="K35" s="257" t="n">
        <f aca="false">K15+K20-K25+K30</f>
        <v>0</v>
      </c>
      <c r="L35" s="257" t="n">
        <f aca="false">L15+L20-L25+L30</f>
        <v>0</v>
      </c>
      <c r="M35" s="257" t="n">
        <f aca="false">M15+M20-M25+M30</f>
        <v>0</v>
      </c>
    </row>
    <row r="36" customFormat="false" ht="13.5" hidden="false" customHeight="false" outlineLevel="0" collapsed="false">
      <c r="A36" s="255" t="s">
        <v>79</v>
      </c>
      <c r="B36" s="256" t="s">
        <v>524</v>
      </c>
      <c r="C36" s="256"/>
      <c r="D36" s="256"/>
      <c r="E36" s="256"/>
      <c r="F36" s="256"/>
      <c r="G36" s="256"/>
      <c r="H36" s="256"/>
      <c r="I36" s="256"/>
      <c r="J36" s="256"/>
      <c r="K36" s="257" t="n">
        <f aca="false">K16+K21-K26+K31</f>
        <v>0</v>
      </c>
      <c r="L36" s="257" t="n">
        <f aca="false">L16+L21-L26+L31</f>
        <v>0</v>
      </c>
      <c r="M36" s="257" t="n">
        <f aca="false">M16+M21-M26+M31</f>
        <v>0</v>
      </c>
    </row>
    <row r="37" customFormat="false" ht="13.5" hidden="false" customHeight="false" outlineLevel="0" collapsed="false">
      <c r="A37" s="255" t="s">
        <v>81</v>
      </c>
      <c r="B37" s="256" t="s">
        <v>525</v>
      </c>
      <c r="C37" s="256"/>
      <c r="D37" s="256"/>
      <c r="E37" s="256"/>
      <c r="F37" s="256"/>
      <c r="G37" s="256"/>
      <c r="H37" s="256"/>
      <c r="I37" s="256"/>
      <c r="J37" s="256"/>
      <c r="K37" s="257" t="n">
        <f aca="false">K17+K22-K27+K32</f>
        <v>0</v>
      </c>
      <c r="L37" s="257" t="n">
        <f aca="false">L17+L22-L27+L32</f>
        <v>0</v>
      </c>
      <c r="M37" s="257" t="n">
        <f aca="false">M17+M22-M27+M32</f>
        <v>0</v>
      </c>
    </row>
    <row r="38" customFormat="false" ht="13.5" hidden="false" customHeight="false" outlineLevel="0" collapsed="false">
      <c r="A38" s="255" t="s">
        <v>99</v>
      </c>
      <c r="B38" s="256" t="s">
        <v>526</v>
      </c>
      <c r="C38" s="256"/>
      <c r="D38" s="256"/>
      <c r="E38" s="256"/>
      <c r="F38" s="256"/>
      <c r="G38" s="256"/>
      <c r="H38" s="256"/>
      <c r="I38" s="256"/>
      <c r="J38" s="256"/>
      <c r="K38" s="257" t="n">
        <f aca="false">K18+K23-K28+K33</f>
        <v>0</v>
      </c>
      <c r="L38" s="257" t="n">
        <f aca="false">L18+L23-L28+L33</f>
        <v>0</v>
      </c>
      <c r="M38" s="257" t="n">
        <f aca="false">M18+M23-M28+M33</f>
        <v>0</v>
      </c>
    </row>
    <row r="39" customFormat="false" ht="25.5" hidden="false" customHeight="true" outlineLevel="0" collapsed="false">
      <c r="A39" s="252" t="s">
        <v>536</v>
      </c>
      <c r="B39" s="253" t="s">
        <v>537</v>
      </c>
      <c r="C39" s="253"/>
      <c r="D39" s="253"/>
      <c r="E39" s="253"/>
      <c r="F39" s="253"/>
      <c r="G39" s="253"/>
      <c r="H39" s="253"/>
      <c r="I39" s="259" t="s">
        <v>538</v>
      </c>
      <c r="J39" s="259" t="s">
        <v>539</v>
      </c>
      <c r="K39" s="254" t="n">
        <f aca="false">SUM(K40:K43)</f>
        <v>0</v>
      </c>
      <c r="L39" s="254" t="n">
        <f aca="false">SUM(L40:L43)</f>
        <v>0</v>
      </c>
      <c r="M39" s="254" t="n">
        <f aca="false">SUM(M40:M43)</f>
        <v>0</v>
      </c>
    </row>
    <row r="40" customFormat="false" ht="13.5" hidden="false" customHeight="false" outlineLevel="0" collapsed="false">
      <c r="A40" s="255" t="s">
        <v>77</v>
      </c>
      <c r="B40" s="256" t="s">
        <v>523</v>
      </c>
      <c r="C40" s="256"/>
      <c r="D40" s="256"/>
      <c r="E40" s="256"/>
      <c r="F40" s="256"/>
      <c r="G40" s="256"/>
      <c r="H40" s="256"/>
      <c r="I40" s="260" t="n">
        <v>0.1</v>
      </c>
      <c r="J40" s="260" t="n">
        <v>0.1</v>
      </c>
      <c r="K40" s="257" t="n">
        <f aca="false">ROUND(K35*J40,0)</f>
        <v>0</v>
      </c>
      <c r="L40" s="257" t="n">
        <f aca="false">K40*L$13</f>
        <v>0</v>
      </c>
      <c r="M40" s="257" t="n">
        <f aca="false">K40*M$13</f>
        <v>0</v>
      </c>
    </row>
    <row r="41" customFormat="false" ht="13.5" hidden="false" customHeight="false" outlineLevel="0" collapsed="false">
      <c r="A41" s="255" t="s">
        <v>79</v>
      </c>
      <c r="B41" s="256" t="s">
        <v>524</v>
      </c>
      <c r="C41" s="256"/>
      <c r="D41" s="256"/>
      <c r="E41" s="256"/>
      <c r="F41" s="256"/>
      <c r="G41" s="256"/>
      <c r="H41" s="256"/>
      <c r="I41" s="260" t="n">
        <v>0.25</v>
      </c>
      <c r="J41" s="260" t="n">
        <v>0.25</v>
      </c>
      <c r="K41" s="257" t="n">
        <f aca="false">ROUND(K36*J41,0)</f>
        <v>0</v>
      </c>
      <c r="L41" s="257" t="n">
        <f aca="false">K41*L$13</f>
        <v>0</v>
      </c>
      <c r="M41" s="257" t="n">
        <f aca="false">K41*M$13</f>
        <v>0</v>
      </c>
    </row>
    <row r="42" customFormat="false" ht="13.5" hidden="false" customHeight="false" outlineLevel="0" collapsed="false">
      <c r="A42" s="255" t="s">
        <v>81</v>
      </c>
      <c r="B42" s="256" t="s">
        <v>525</v>
      </c>
      <c r="C42" s="256"/>
      <c r="D42" s="256"/>
      <c r="E42" s="256"/>
      <c r="F42" s="256"/>
      <c r="G42" s="256"/>
      <c r="H42" s="256"/>
      <c r="I42" s="260" t="n">
        <v>0.4</v>
      </c>
      <c r="J42" s="260" t="n">
        <v>0.4</v>
      </c>
      <c r="K42" s="257" t="n">
        <f aca="false">ROUND(K37*J42,0)</f>
        <v>0</v>
      </c>
      <c r="L42" s="257" t="n">
        <f aca="false">K42*L$13</f>
        <v>0</v>
      </c>
      <c r="M42" s="257" t="n">
        <f aca="false">K42*M$13</f>
        <v>0</v>
      </c>
    </row>
    <row r="43" customFormat="false" ht="13.5" hidden="false" customHeight="false" outlineLevel="0" collapsed="false">
      <c r="A43" s="255" t="s">
        <v>99</v>
      </c>
      <c r="B43" s="256" t="s">
        <v>526</v>
      </c>
      <c r="C43" s="256"/>
      <c r="D43" s="256"/>
      <c r="E43" s="256"/>
      <c r="F43" s="256"/>
      <c r="G43" s="256"/>
      <c r="H43" s="256"/>
      <c r="I43" s="260" t="n">
        <v>0.15</v>
      </c>
      <c r="J43" s="260" t="n">
        <v>0.15</v>
      </c>
      <c r="K43" s="257" t="n">
        <f aca="false">ROUND(K38*J43,0)</f>
        <v>0</v>
      </c>
      <c r="L43" s="257" t="n">
        <f aca="false">K43*L$13</f>
        <v>0</v>
      </c>
      <c r="M43" s="257" t="n">
        <f aca="false">K43*M$13</f>
        <v>0</v>
      </c>
    </row>
    <row r="44" customFormat="false" ht="32.25" hidden="false" customHeight="true" outlineLevel="0" collapsed="false">
      <c r="A44" s="261" t="s">
        <v>540</v>
      </c>
      <c r="B44" s="701" t="s">
        <v>1173</v>
      </c>
      <c r="C44" s="701"/>
      <c r="D44" s="701"/>
      <c r="E44" s="701"/>
      <c r="F44" s="701"/>
      <c r="G44" s="701"/>
      <c r="H44" s="701"/>
      <c r="I44" s="264"/>
      <c r="J44" s="265"/>
      <c r="K44" s="266" t="n">
        <f aca="false">SUM(K45:K48)</f>
        <v>0</v>
      </c>
      <c r="L44" s="266" t="n">
        <f aca="false">SUM(L45:L48)</f>
        <v>0</v>
      </c>
      <c r="M44" s="266" t="n">
        <f aca="false">SUM(M45:M48)</f>
        <v>0</v>
      </c>
    </row>
    <row r="45" customFormat="false" ht="13.5" hidden="false" customHeight="false" outlineLevel="0" collapsed="false">
      <c r="A45" s="267" t="s">
        <v>77</v>
      </c>
      <c r="B45" s="256" t="s">
        <v>523</v>
      </c>
      <c r="C45" s="256"/>
      <c r="D45" s="256"/>
      <c r="E45" s="256"/>
      <c r="F45" s="256"/>
      <c r="G45" s="256"/>
      <c r="H45" s="256"/>
      <c r="I45" s="256"/>
      <c r="J45" s="268" t="n">
        <v>0.2</v>
      </c>
      <c r="K45" s="467"/>
      <c r="L45" s="467"/>
      <c r="M45" s="467"/>
    </row>
    <row r="46" customFormat="false" ht="13.5" hidden="false" customHeight="false" outlineLevel="0" collapsed="false">
      <c r="A46" s="267" t="s">
        <v>79</v>
      </c>
      <c r="B46" s="256" t="s">
        <v>524</v>
      </c>
      <c r="C46" s="256"/>
      <c r="D46" s="256"/>
      <c r="E46" s="256"/>
      <c r="F46" s="256"/>
      <c r="G46" s="256"/>
      <c r="H46" s="256"/>
      <c r="I46" s="256"/>
      <c r="J46" s="268" t="n">
        <v>0.5</v>
      </c>
      <c r="K46" s="467"/>
      <c r="L46" s="467"/>
      <c r="M46" s="467"/>
    </row>
    <row r="47" customFormat="false" ht="13.5" hidden="false" customHeight="false" outlineLevel="0" collapsed="false">
      <c r="A47" s="267" t="s">
        <v>81</v>
      </c>
      <c r="B47" s="256" t="s">
        <v>525</v>
      </c>
      <c r="C47" s="256"/>
      <c r="D47" s="256"/>
      <c r="E47" s="256"/>
      <c r="F47" s="256"/>
      <c r="G47" s="256"/>
      <c r="H47" s="256"/>
      <c r="I47" s="256"/>
      <c r="J47" s="268" t="n">
        <v>0.8</v>
      </c>
      <c r="K47" s="467"/>
      <c r="L47" s="467"/>
      <c r="M47" s="467"/>
    </row>
    <row r="48" customFormat="false" ht="13.5" hidden="false" customHeight="false" outlineLevel="0" collapsed="false">
      <c r="A48" s="267" t="s">
        <v>99</v>
      </c>
      <c r="B48" s="256" t="s">
        <v>526</v>
      </c>
      <c r="C48" s="256"/>
      <c r="D48" s="256"/>
      <c r="E48" s="256"/>
      <c r="F48" s="256"/>
      <c r="G48" s="256"/>
      <c r="H48" s="256"/>
      <c r="I48" s="256"/>
      <c r="J48" s="268" t="n">
        <v>0.3</v>
      </c>
      <c r="K48" s="467"/>
      <c r="L48" s="467"/>
      <c r="M48" s="467"/>
    </row>
    <row r="49" customFormat="false" ht="24.75" hidden="false" customHeight="true" outlineLevel="0" collapsed="false">
      <c r="A49" s="252" t="s">
        <v>542</v>
      </c>
      <c r="B49" s="269" t="s">
        <v>543</v>
      </c>
      <c r="C49" s="269"/>
      <c r="D49" s="269"/>
      <c r="E49" s="269"/>
      <c r="F49" s="269"/>
      <c r="G49" s="269"/>
      <c r="H49" s="269"/>
      <c r="I49" s="269"/>
      <c r="J49" s="269"/>
      <c r="K49" s="254" t="n">
        <f aca="false">SUM(K50:K53)</f>
        <v>0</v>
      </c>
      <c r="L49" s="254" t="n">
        <f aca="false">SUM(L50:L53)</f>
        <v>0</v>
      </c>
      <c r="M49" s="254" t="n">
        <f aca="false">SUM(M50:M53)</f>
        <v>0</v>
      </c>
    </row>
    <row r="50" customFormat="false" ht="13.5" hidden="false" customHeight="false" outlineLevel="0" collapsed="false">
      <c r="A50" s="255" t="s">
        <v>77</v>
      </c>
      <c r="B50" s="256" t="s">
        <v>535</v>
      </c>
      <c r="C50" s="256"/>
      <c r="D50" s="256"/>
      <c r="E50" s="256"/>
      <c r="F50" s="256"/>
      <c r="G50" s="256"/>
      <c r="H50" s="256"/>
      <c r="I50" s="256"/>
      <c r="J50" s="256"/>
      <c r="K50" s="402"/>
      <c r="L50" s="257" t="n">
        <f aca="false">K50*L$13</f>
        <v>0</v>
      </c>
      <c r="M50" s="257" t="n">
        <f aca="false">K50*M$13</f>
        <v>0</v>
      </c>
    </row>
    <row r="51" customFormat="false" ht="13.5" hidden="false" customHeight="false" outlineLevel="0" collapsed="false">
      <c r="A51" s="255" t="s">
        <v>79</v>
      </c>
      <c r="B51" s="256" t="s">
        <v>524</v>
      </c>
      <c r="C51" s="256"/>
      <c r="D51" s="256"/>
      <c r="E51" s="256"/>
      <c r="F51" s="256"/>
      <c r="G51" s="256"/>
      <c r="H51" s="256"/>
      <c r="I51" s="256"/>
      <c r="J51" s="256"/>
      <c r="K51" s="402"/>
      <c r="L51" s="257" t="n">
        <f aca="false">K51*L$13</f>
        <v>0</v>
      </c>
      <c r="M51" s="257" t="n">
        <f aca="false">K51*M$13</f>
        <v>0</v>
      </c>
    </row>
    <row r="52" customFormat="false" ht="13.5" hidden="false" customHeight="false" outlineLevel="0" collapsed="false">
      <c r="A52" s="255" t="s">
        <v>81</v>
      </c>
      <c r="B52" s="256" t="s">
        <v>525</v>
      </c>
      <c r="C52" s="256"/>
      <c r="D52" s="256"/>
      <c r="E52" s="256"/>
      <c r="F52" s="256"/>
      <c r="G52" s="256"/>
      <c r="H52" s="256"/>
      <c r="I52" s="256"/>
      <c r="J52" s="256"/>
      <c r="K52" s="402"/>
      <c r="L52" s="257" t="n">
        <f aca="false">K52*L$13</f>
        <v>0</v>
      </c>
      <c r="M52" s="257" t="n">
        <f aca="false">K52*M$13</f>
        <v>0</v>
      </c>
    </row>
    <row r="53" customFormat="false" ht="13.5" hidden="false" customHeight="false" outlineLevel="0" collapsed="false">
      <c r="A53" s="255" t="s">
        <v>99</v>
      </c>
      <c r="B53" s="256" t="s">
        <v>526</v>
      </c>
      <c r="C53" s="256"/>
      <c r="D53" s="256"/>
      <c r="E53" s="256"/>
      <c r="F53" s="256"/>
      <c r="G53" s="256"/>
      <c r="H53" s="256"/>
      <c r="I53" s="256"/>
      <c r="J53" s="256"/>
      <c r="K53" s="402"/>
      <c r="L53" s="257" t="n">
        <f aca="false">K53*L$13</f>
        <v>0</v>
      </c>
      <c r="M53" s="257" t="n">
        <f aca="false">K53*M$13</f>
        <v>0</v>
      </c>
    </row>
    <row r="54" customFormat="false" ht="27" hidden="false" customHeight="true" outlineLevel="0" collapsed="false">
      <c r="A54" s="252" t="s">
        <v>544</v>
      </c>
      <c r="B54" s="258" t="s">
        <v>545</v>
      </c>
      <c r="C54" s="258"/>
      <c r="D54" s="258"/>
      <c r="E54" s="258"/>
      <c r="F54" s="258"/>
      <c r="G54" s="258"/>
      <c r="H54" s="258"/>
      <c r="I54" s="258"/>
      <c r="J54" s="258"/>
      <c r="K54" s="254" t="n">
        <f aca="false">SUM(K55:K58)</f>
        <v>0</v>
      </c>
      <c r="L54" s="254" t="n">
        <f aca="false">SUM(L55:L58)</f>
        <v>0</v>
      </c>
      <c r="M54" s="254" t="n">
        <f aca="false">SUM(M55:M58)</f>
        <v>0</v>
      </c>
    </row>
    <row r="55" customFormat="false" ht="13.5" hidden="false" customHeight="false" outlineLevel="0" collapsed="false">
      <c r="A55" s="255" t="s">
        <v>77</v>
      </c>
      <c r="B55" s="256" t="s">
        <v>523</v>
      </c>
      <c r="C55" s="256"/>
      <c r="D55" s="256"/>
      <c r="E55" s="256"/>
      <c r="F55" s="256"/>
      <c r="G55" s="256"/>
      <c r="H55" s="256"/>
      <c r="I55" s="256"/>
      <c r="J55" s="256"/>
      <c r="K55" s="402"/>
      <c r="L55" s="257" t="n">
        <f aca="false">K55*L$13</f>
        <v>0</v>
      </c>
      <c r="M55" s="257" t="n">
        <f aca="false">K55*M$13</f>
        <v>0</v>
      </c>
    </row>
    <row r="56" customFormat="false" ht="13.5" hidden="false" customHeight="false" outlineLevel="0" collapsed="false">
      <c r="A56" s="255" t="s">
        <v>79</v>
      </c>
      <c r="B56" s="256" t="s">
        <v>524</v>
      </c>
      <c r="C56" s="256"/>
      <c r="D56" s="256"/>
      <c r="E56" s="256"/>
      <c r="F56" s="256"/>
      <c r="G56" s="256"/>
      <c r="H56" s="256"/>
      <c r="I56" s="256"/>
      <c r="J56" s="256"/>
      <c r="K56" s="402"/>
      <c r="L56" s="257" t="n">
        <f aca="false">K56*L$13</f>
        <v>0</v>
      </c>
      <c r="M56" s="257" t="n">
        <f aca="false">K56*M$13</f>
        <v>0</v>
      </c>
    </row>
    <row r="57" customFormat="false" ht="13.5" hidden="false" customHeight="false" outlineLevel="0" collapsed="false">
      <c r="A57" s="255" t="s">
        <v>81</v>
      </c>
      <c r="B57" s="256" t="s">
        <v>525</v>
      </c>
      <c r="C57" s="256"/>
      <c r="D57" s="256"/>
      <c r="E57" s="256"/>
      <c r="F57" s="256"/>
      <c r="G57" s="256"/>
      <c r="H57" s="256"/>
      <c r="I57" s="256"/>
      <c r="J57" s="256"/>
      <c r="K57" s="402"/>
      <c r="L57" s="257" t="n">
        <f aca="false">K57*L$13</f>
        <v>0</v>
      </c>
      <c r="M57" s="257" t="n">
        <f aca="false">K57*M$13</f>
        <v>0</v>
      </c>
    </row>
    <row r="58" customFormat="false" ht="13.5" hidden="false" customHeight="false" outlineLevel="0" collapsed="false">
      <c r="A58" s="255" t="s">
        <v>99</v>
      </c>
      <c r="B58" s="256" t="s">
        <v>526</v>
      </c>
      <c r="C58" s="256"/>
      <c r="D58" s="256"/>
      <c r="E58" s="256"/>
      <c r="F58" s="256"/>
      <c r="G58" s="256"/>
      <c r="H58" s="256"/>
      <c r="I58" s="256"/>
      <c r="J58" s="256"/>
      <c r="K58" s="402"/>
      <c r="L58" s="257" t="n">
        <f aca="false">K58*L$13</f>
        <v>0</v>
      </c>
      <c r="M58" s="257" t="n">
        <f aca="false">K58*M$13</f>
        <v>0</v>
      </c>
    </row>
    <row r="59" customFormat="false" ht="24.75" hidden="false" customHeight="true" outlineLevel="0" collapsed="false">
      <c r="A59" s="252" t="s">
        <v>546</v>
      </c>
      <c r="B59" s="258" t="s">
        <v>1174</v>
      </c>
      <c r="C59" s="258"/>
      <c r="D59" s="258"/>
      <c r="E59" s="258"/>
      <c r="F59" s="258"/>
      <c r="G59" s="258"/>
      <c r="H59" s="258"/>
      <c r="I59" s="258"/>
      <c r="J59" s="258"/>
      <c r="K59" s="254" t="n">
        <f aca="false">SUM(K60:K63)</f>
        <v>0</v>
      </c>
      <c r="L59" s="254" t="n">
        <f aca="false">SUM(L60:L63)</f>
        <v>0</v>
      </c>
      <c r="M59" s="254" t="n">
        <f aca="false">SUM(M60:M63)</f>
        <v>0</v>
      </c>
    </row>
    <row r="60" customFormat="false" ht="13.5" hidden="false" customHeight="false" outlineLevel="0" collapsed="false">
      <c r="A60" s="255" t="s">
        <v>77</v>
      </c>
      <c r="B60" s="256" t="s">
        <v>523</v>
      </c>
      <c r="C60" s="256"/>
      <c r="D60" s="256"/>
      <c r="E60" s="256"/>
      <c r="F60" s="256"/>
      <c r="G60" s="256"/>
      <c r="H60" s="256"/>
      <c r="I60" s="256"/>
      <c r="J60" s="256"/>
      <c r="K60" s="257" t="n">
        <f aca="false">'20.6текущ.ремонт'!I35</f>
        <v>0</v>
      </c>
      <c r="L60" s="257" t="n">
        <f aca="false">K60*L$13</f>
        <v>0</v>
      </c>
      <c r="M60" s="257" t="n">
        <f aca="false">K60*M$13</f>
        <v>0</v>
      </c>
    </row>
    <row r="61" customFormat="false" ht="13.5" hidden="false" customHeight="false" outlineLevel="0" collapsed="false">
      <c r="A61" s="255" t="s">
        <v>79</v>
      </c>
      <c r="B61" s="256" t="s">
        <v>524</v>
      </c>
      <c r="C61" s="256"/>
      <c r="D61" s="256"/>
      <c r="E61" s="256"/>
      <c r="F61" s="256"/>
      <c r="G61" s="256"/>
      <c r="H61" s="256"/>
      <c r="I61" s="256"/>
      <c r="J61" s="256"/>
      <c r="K61" s="257" t="n">
        <f aca="false">'20.6текущ.ремонт'!I36</f>
        <v>0</v>
      </c>
      <c r="L61" s="257" t="n">
        <f aca="false">K61*L$13</f>
        <v>0</v>
      </c>
      <c r="M61" s="257" t="n">
        <f aca="false">K61*M$13</f>
        <v>0</v>
      </c>
    </row>
    <row r="62" customFormat="false" ht="13.5" hidden="false" customHeight="false" outlineLevel="0" collapsed="false">
      <c r="A62" s="255" t="s">
        <v>81</v>
      </c>
      <c r="B62" s="256" t="s">
        <v>525</v>
      </c>
      <c r="C62" s="256"/>
      <c r="D62" s="256"/>
      <c r="E62" s="256"/>
      <c r="F62" s="256"/>
      <c r="G62" s="256"/>
      <c r="H62" s="256"/>
      <c r="I62" s="256"/>
      <c r="J62" s="256"/>
      <c r="K62" s="257" t="n">
        <f aca="false">'20.6текущ.ремонт'!I37</f>
        <v>0</v>
      </c>
      <c r="L62" s="257" t="n">
        <f aca="false">K62*L$13</f>
        <v>0</v>
      </c>
      <c r="M62" s="257" t="n">
        <f aca="false">K62*M$13</f>
        <v>0</v>
      </c>
    </row>
    <row r="63" customFormat="false" ht="13.5" hidden="false" customHeight="false" outlineLevel="0" collapsed="false">
      <c r="A63" s="255" t="s">
        <v>99</v>
      </c>
      <c r="B63" s="256" t="s">
        <v>526</v>
      </c>
      <c r="C63" s="256"/>
      <c r="D63" s="256"/>
      <c r="E63" s="256"/>
      <c r="F63" s="256"/>
      <c r="G63" s="256"/>
      <c r="H63" s="256"/>
      <c r="I63" s="256"/>
      <c r="J63" s="256"/>
      <c r="K63" s="257" t="n">
        <f aca="false">'20.6текущ.ремонт'!I38</f>
        <v>0</v>
      </c>
      <c r="L63" s="257" t="n">
        <f aca="false">K63*L$13</f>
        <v>0</v>
      </c>
      <c r="M63" s="257" t="n">
        <f aca="false">K63*M$13</f>
        <v>0</v>
      </c>
    </row>
    <row r="64" customFormat="false" ht="24.75" hidden="false" customHeight="true" outlineLevel="0" collapsed="false">
      <c r="A64" s="252" t="s">
        <v>548</v>
      </c>
      <c r="B64" s="253" t="s">
        <v>549</v>
      </c>
      <c r="C64" s="253"/>
      <c r="D64" s="253"/>
      <c r="E64" s="253"/>
      <c r="F64" s="253"/>
      <c r="G64" s="253"/>
      <c r="H64" s="253"/>
      <c r="I64" s="253"/>
      <c r="J64" s="253"/>
      <c r="K64" s="270" t="n">
        <f aca="false">SUM(K65:K68)</f>
        <v>0</v>
      </c>
      <c r="L64" s="270" t="n">
        <f aca="false">SUM(L65:L68)</f>
        <v>0</v>
      </c>
      <c r="M64" s="270" t="n">
        <f aca="false">SUM(M65:M68)</f>
        <v>0</v>
      </c>
    </row>
    <row r="65" customFormat="false" ht="13.5" hidden="false" customHeight="false" outlineLevel="0" collapsed="false">
      <c r="A65" s="255" t="s">
        <v>77</v>
      </c>
      <c r="B65" s="271" t="s">
        <v>550</v>
      </c>
      <c r="C65" s="271"/>
      <c r="D65" s="271"/>
      <c r="E65" s="271"/>
      <c r="F65" s="271"/>
      <c r="G65" s="271"/>
      <c r="H65" s="271"/>
      <c r="I65" s="271"/>
      <c r="J65" s="271"/>
      <c r="K65" s="272" t="n">
        <f aca="false">K40+K45+K55+K60</f>
        <v>0</v>
      </c>
      <c r="L65" s="272" t="n">
        <f aca="false">L40+L45+L55+L60</f>
        <v>0</v>
      </c>
      <c r="M65" s="272" t="n">
        <f aca="false">M40+M45+M55+M60</f>
        <v>0</v>
      </c>
    </row>
    <row r="66" customFormat="false" ht="13.5" hidden="false" customHeight="false" outlineLevel="0" collapsed="false">
      <c r="A66" s="255" t="s">
        <v>79</v>
      </c>
      <c r="B66" s="256" t="s">
        <v>551</v>
      </c>
      <c r="C66" s="256"/>
      <c r="D66" s="256"/>
      <c r="E66" s="256"/>
      <c r="F66" s="256"/>
      <c r="G66" s="256"/>
      <c r="H66" s="256"/>
      <c r="I66" s="256"/>
      <c r="J66" s="256"/>
      <c r="K66" s="272" t="n">
        <f aca="false">K41+K46+K51+K56+K61</f>
        <v>0</v>
      </c>
      <c r="L66" s="272" t="n">
        <f aca="false">L41+L46+L51+L56+L61</f>
        <v>0</v>
      </c>
      <c r="M66" s="272" t="n">
        <f aca="false">M41+M46+M51+M56+M61</f>
        <v>0</v>
      </c>
    </row>
    <row r="67" customFormat="false" ht="13.5" hidden="false" customHeight="false" outlineLevel="0" collapsed="false">
      <c r="A67" s="255" t="s">
        <v>81</v>
      </c>
      <c r="B67" s="256" t="s">
        <v>552</v>
      </c>
      <c r="C67" s="256"/>
      <c r="D67" s="256"/>
      <c r="E67" s="256"/>
      <c r="F67" s="256"/>
      <c r="G67" s="256"/>
      <c r="H67" s="256"/>
      <c r="I67" s="256"/>
      <c r="J67" s="256"/>
      <c r="K67" s="272" t="n">
        <f aca="false">K42+K47+K52+K57+K62</f>
        <v>0</v>
      </c>
      <c r="L67" s="272" t="n">
        <f aca="false">L42+L47+L52+L57+L62</f>
        <v>0</v>
      </c>
      <c r="M67" s="272" t="n">
        <f aca="false">M42+M47+M52+M57+M62</f>
        <v>0</v>
      </c>
    </row>
    <row r="68" customFormat="false" ht="13.5" hidden="false" customHeight="false" outlineLevel="0" collapsed="false">
      <c r="A68" s="255" t="s">
        <v>99</v>
      </c>
      <c r="B68" s="256" t="s">
        <v>553</v>
      </c>
      <c r="C68" s="256"/>
      <c r="D68" s="256"/>
      <c r="E68" s="256"/>
      <c r="F68" s="256"/>
      <c r="G68" s="256"/>
      <c r="H68" s="256"/>
      <c r="I68" s="256"/>
      <c r="J68" s="256"/>
      <c r="K68" s="272" t="n">
        <f aca="false">K43+K48+K53+K58+K63</f>
        <v>0</v>
      </c>
      <c r="L68" s="272" t="n">
        <f aca="false">L43+L48+L53+L58+L63</f>
        <v>0</v>
      </c>
      <c r="M68" s="272" t="n">
        <f aca="false">M43+M48+M53+M58+M63</f>
        <v>0</v>
      </c>
    </row>
    <row r="69" customFormat="false" ht="26.25" hidden="false" customHeight="true" outlineLevel="0" collapsed="false">
      <c r="A69" s="252" t="s">
        <v>554</v>
      </c>
      <c r="B69" s="258" t="s">
        <v>1175</v>
      </c>
      <c r="C69" s="258"/>
      <c r="D69" s="258"/>
      <c r="E69" s="258"/>
      <c r="F69" s="258"/>
      <c r="G69" s="258"/>
      <c r="H69" s="258"/>
      <c r="I69" s="258"/>
      <c r="J69" s="258"/>
      <c r="K69" s="270"/>
      <c r="L69" s="270"/>
      <c r="M69" s="270"/>
    </row>
    <row r="70" customFormat="false" ht="26.25" hidden="false" customHeight="true" outlineLevel="0" collapsed="false">
      <c r="A70" s="273" t="s">
        <v>556</v>
      </c>
      <c r="B70" s="274" t="s">
        <v>557</v>
      </c>
      <c r="C70" s="274"/>
      <c r="D70" s="274"/>
      <c r="E70" s="274"/>
      <c r="F70" s="274"/>
      <c r="G70" s="274"/>
      <c r="H70" s="274"/>
      <c r="I70" s="274"/>
      <c r="J70" s="274"/>
      <c r="K70" s="695" t="n">
        <f aca="false">K64+K69</f>
        <v>0</v>
      </c>
      <c r="L70" s="695" t="n">
        <f aca="false">L64+L69</f>
        <v>0</v>
      </c>
      <c r="M70" s="695" t="n">
        <f aca="false">M64+M69</f>
        <v>0</v>
      </c>
    </row>
    <row r="71" customFormat="false" ht="13.5" hidden="false" customHeight="false" outlineLevel="0" collapsed="false">
      <c r="A71" s="242"/>
      <c r="B71" s="702"/>
      <c r="C71" s="702"/>
      <c r="D71" s="702"/>
      <c r="E71" s="702"/>
      <c r="F71" s="702"/>
      <c r="G71" s="702"/>
      <c r="H71" s="702"/>
      <c r="I71" s="702"/>
      <c r="J71" s="702"/>
      <c r="K71" s="244"/>
    </row>
    <row r="72" customFormat="false" ht="13.5" hidden="false" customHeight="false" outlineLevel="0" collapsed="false">
      <c r="A72" s="244"/>
      <c r="B72" s="277"/>
      <c r="C72" s="277"/>
      <c r="D72" s="277"/>
      <c r="E72" s="277"/>
      <c r="F72" s="277"/>
      <c r="G72" s="277"/>
      <c r="H72" s="277"/>
      <c r="I72" s="277"/>
      <c r="J72" s="277"/>
      <c r="K72" s="244"/>
    </row>
    <row r="73" customFormat="false" ht="18" hidden="false" customHeight="true" outlineLevel="0" collapsed="false">
      <c r="A73" s="244" t="s">
        <v>558</v>
      </c>
      <c r="B73" s="244"/>
      <c r="C73" s="278"/>
      <c r="D73" s="278"/>
      <c r="E73" s="278"/>
      <c r="F73" s="278"/>
      <c r="G73" s="278"/>
      <c r="H73" s="278"/>
      <c r="I73" s="278"/>
      <c r="J73" s="277"/>
      <c r="K73" s="277"/>
    </row>
    <row r="74" customFormat="false" ht="13.5" hidden="false" customHeight="false" outlineLevel="0" collapsed="false">
      <c r="C74" s="9"/>
      <c r="D74" s="9"/>
      <c r="E74" s="9"/>
      <c r="F74" s="9"/>
      <c r="G74" s="9"/>
      <c r="H74" s="9"/>
      <c r="I74" s="9"/>
      <c r="K74" s="277"/>
    </row>
  </sheetData>
  <mergeCells count="68">
    <mergeCell ref="B3:H3"/>
    <mergeCell ref="B4:H4"/>
    <mergeCell ref="B5:H5"/>
    <mergeCell ref="C7:E7"/>
    <mergeCell ref="B8:H8"/>
    <mergeCell ref="A10:J10"/>
    <mergeCell ref="B12:J12"/>
    <mergeCell ref="B13:J13"/>
    <mergeCell ref="B14:J14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B32:J32"/>
    <mergeCell ref="B33:J33"/>
    <mergeCell ref="B34:J34"/>
    <mergeCell ref="B35:J35"/>
    <mergeCell ref="B36:J36"/>
    <mergeCell ref="B37:J37"/>
    <mergeCell ref="B38:J38"/>
    <mergeCell ref="B39:H39"/>
    <mergeCell ref="B40:H40"/>
    <mergeCell ref="B41:H41"/>
    <mergeCell ref="B42:H42"/>
    <mergeCell ref="B43:H43"/>
    <mergeCell ref="B44:H44"/>
    <mergeCell ref="B45:I45"/>
    <mergeCell ref="B46:I46"/>
    <mergeCell ref="B47:I47"/>
    <mergeCell ref="B48:I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A73:B73"/>
    <mergeCell ref="C73:I7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4:D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51.67"/>
    <col collapsed="false" customWidth="true" hidden="false" outlineLevel="0" max="2" min="2" style="0" width="19.44"/>
    <col collapsed="false" customWidth="true" hidden="false" outlineLevel="0" max="3" min="3" style="0" width="18.34"/>
    <col collapsed="false" customWidth="true" hidden="false" outlineLevel="0" max="4" min="4" style="0" width="24.56"/>
  </cols>
  <sheetData>
    <row r="4" customFormat="false" ht="36.75" hidden="false" customHeight="true" outlineLevel="0" collapsed="false">
      <c r="A4" s="703" t="s">
        <v>1180</v>
      </c>
      <c r="B4" s="703"/>
      <c r="C4" s="703"/>
      <c r="D4" s="703"/>
    </row>
    <row r="5" customFormat="false" ht="12.75" hidden="false" customHeight="false" outlineLevel="0" collapsed="false">
      <c r="A5" s="704"/>
      <c r="B5" s="705"/>
    </row>
    <row r="6" customFormat="false" ht="30.75" hidden="false" customHeight="false" outlineLevel="0" collapsed="false">
      <c r="A6" s="706" t="s">
        <v>1181</v>
      </c>
      <c r="B6" s="707" t="s">
        <v>35</v>
      </c>
      <c r="C6" s="708" t="s">
        <v>1182</v>
      </c>
      <c r="D6" s="709" t="s">
        <v>1183</v>
      </c>
    </row>
    <row r="7" customFormat="false" ht="12.75" hidden="false" customHeight="true" outlineLevel="0" collapsed="false">
      <c r="A7" s="710" t="s">
        <v>1184</v>
      </c>
      <c r="B7" s="666" t="n">
        <f aca="false">'150.05ФА общие'!K70</f>
        <v>0</v>
      </c>
      <c r="C7" s="711"/>
      <c r="D7" s="712" t="s">
        <v>1185</v>
      </c>
    </row>
    <row r="8" customFormat="false" ht="12.75" hidden="false" customHeight="false" outlineLevel="0" collapsed="false">
      <c r="A8" s="710" t="s">
        <v>1186</v>
      </c>
      <c r="B8" s="666" t="n">
        <f aca="false">'150.01'!O34</f>
        <v>0</v>
      </c>
      <c r="C8" s="711"/>
      <c r="D8" s="712"/>
    </row>
    <row r="9" customFormat="false" ht="12.75" hidden="false" customHeight="false" outlineLevel="0" collapsed="false">
      <c r="A9" s="710" t="s">
        <v>1187</v>
      </c>
      <c r="B9" s="666" t="n">
        <f aca="false">'150.02'!L31</f>
        <v>0</v>
      </c>
      <c r="C9" s="711"/>
      <c r="D9" s="712"/>
    </row>
    <row r="10" customFormat="false" ht="12.75" hidden="false" customHeight="false" outlineLevel="0" collapsed="false">
      <c r="A10" s="710" t="s">
        <v>1188</v>
      </c>
      <c r="B10" s="666" t="n">
        <f aca="false">B8+B9</f>
        <v>0</v>
      </c>
      <c r="C10" s="711"/>
      <c r="D10" s="712"/>
    </row>
    <row r="11" customFormat="false" ht="26.25" hidden="false" customHeight="false" outlineLevel="0" collapsed="false">
      <c r="A11" s="710" t="s">
        <v>1189</v>
      </c>
      <c r="B11" s="713" t="n">
        <f aca="false">IF(B10=0,1,B8/B10*100%)</f>
        <v>1</v>
      </c>
      <c r="C11" s="711"/>
      <c r="D11" s="712"/>
    </row>
    <row r="12" customFormat="false" ht="26.25" hidden="false" customHeight="false" outlineLevel="0" collapsed="false">
      <c r="A12" s="710" t="s">
        <v>1190</v>
      </c>
      <c r="B12" s="713" t="n">
        <f aca="false">1-B11</f>
        <v>0</v>
      </c>
      <c r="C12" s="711"/>
      <c r="D12" s="712"/>
    </row>
    <row r="13" customFormat="false" ht="39" hidden="false" customHeight="false" outlineLevel="0" collapsed="false">
      <c r="A13" s="714" t="s">
        <v>1191</v>
      </c>
      <c r="B13" s="715" t="n">
        <f aca="false">B7*B11</f>
        <v>0</v>
      </c>
      <c r="C13" s="710" t="s">
        <v>1192</v>
      </c>
      <c r="D13" s="712"/>
    </row>
    <row r="14" customFormat="false" ht="39" hidden="false" customHeight="false" outlineLevel="0" collapsed="false">
      <c r="A14" s="714" t="s">
        <v>1193</v>
      </c>
      <c r="B14" s="715" t="n">
        <f aca="false">B7*B12</f>
        <v>0</v>
      </c>
      <c r="C14" s="710" t="s">
        <v>1194</v>
      </c>
      <c r="D14" s="712"/>
    </row>
  </sheetData>
  <mergeCells count="2">
    <mergeCell ref="A4:D4"/>
    <mergeCell ref="D7:D14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H15" activeCellId="0" sqref="H15"/>
    </sheetView>
  </sheetViews>
  <sheetFormatPr defaultColWidth="8.66796875" defaultRowHeight="13.5" zeroHeight="false" outlineLevelRow="0" outlineLevelCol="0"/>
  <cols>
    <col collapsed="false" customWidth="false" hidden="false" outlineLevel="0" max="2" min="1" style="240" width="8.67"/>
    <col collapsed="false" customWidth="true" hidden="false" outlineLevel="0" max="3" min="3" style="240" width="29.88"/>
    <col collapsed="false" customWidth="false" hidden="false" outlineLevel="0" max="4" min="4" style="240" width="8.67"/>
    <col collapsed="false" customWidth="true" hidden="false" outlineLevel="0" max="5" min="5" style="240" width="26"/>
    <col collapsed="false" customWidth="true" hidden="false" outlineLevel="0" max="6" min="6" style="240" width="19.56"/>
    <col collapsed="false" customWidth="true" hidden="false" outlineLevel="0" max="10" min="7" style="240" width="20.11"/>
    <col collapsed="false" customWidth="false" hidden="false" outlineLevel="0" max="16384" min="11" style="240" width="8.67"/>
  </cols>
  <sheetData>
    <row r="2" customFormat="false" ht="13.5" hidden="false" customHeight="false" outlineLevel="0" collapsed="false">
      <c r="J2" s="241" t="s">
        <v>4</v>
      </c>
    </row>
    <row r="3" customFormat="false" ht="13.5" hidden="false" customHeight="true" outlineLevel="0" collapsed="false">
      <c r="B3" s="276" t="s">
        <v>104</v>
      </c>
      <c r="C3" s="276"/>
      <c r="D3" s="276"/>
      <c r="E3" s="276"/>
      <c r="F3" s="276"/>
      <c r="G3" s="276"/>
      <c r="H3" s="276"/>
      <c r="I3" s="276"/>
      <c r="J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5"/>
      <c r="H5" s="245"/>
      <c r="I5" s="245"/>
      <c r="J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3"/>
      <c r="F7" s="243"/>
      <c r="G7" s="243"/>
      <c r="H7" s="243"/>
      <c r="I7" s="243"/>
      <c r="J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8" t="n">
        <f aca="false">'150.00'!K10</f>
        <v>2025</v>
      </c>
      <c r="H8" s="243"/>
      <c r="I8" s="243"/>
      <c r="J8" s="243"/>
    </row>
    <row r="9" customFormat="false" ht="14.25" hidden="false" customHeight="false" outlineLevel="0" collapsed="false">
      <c r="G9" s="241" t="s">
        <v>245</v>
      </c>
      <c r="H9" s="241" t="s">
        <v>884</v>
      </c>
      <c r="I9" s="241"/>
      <c r="J9" s="241" t="s">
        <v>4</v>
      </c>
    </row>
    <row r="10" customFormat="false" ht="62.25" hidden="false" customHeight="true" outlineLevel="0" collapsed="false">
      <c r="A10" s="659" t="s">
        <v>441</v>
      </c>
      <c r="B10" s="660" t="s">
        <v>1121</v>
      </c>
      <c r="C10" s="647" t="s">
        <v>1195</v>
      </c>
      <c r="D10" s="647" t="s">
        <v>1196</v>
      </c>
      <c r="E10" s="604" t="s">
        <v>1197</v>
      </c>
      <c r="F10" s="605" t="s">
        <v>1198</v>
      </c>
      <c r="G10" s="604" t="s">
        <v>888</v>
      </c>
      <c r="H10" s="604" t="s">
        <v>889</v>
      </c>
      <c r="I10" s="605" t="s">
        <v>1199</v>
      </c>
      <c r="J10" s="635" t="s">
        <v>35</v>
      </c>
    </row>
    <row r="11" customFormat="false" ht="13.5" hidden="false" customHeight="false" outlineLevel="0" collapsed="false">
      <c r="A11" s="556" t="n">
        <v>1</v>
      </c>
      <c r="B11" s="661"/>
      <c r="C11" s="716"/>
      <c r="D11" s="662"/>
      <c r="E11" s="717"/>
      <c r="F11" s="718"/>
      <c r="G11" s="663"/>
      <c r="H11" s="664"/>
      <c r="I11" s="664"/>
      <c r="J11" s="665" t="n">
        <f aca="false">SUM(G11:I11)</f>
        <v>0</v>
      </c>
    </row>
    <row r="12" customFormat="false" ht="13.5" hidden="false" customHeight="false" outlineLevel="0" collapsed="false">
      <c r="A12" s="556" t="n">
        <v>2</v>
      </c>
      <c r="B12" s="400"/>
      <c r="C12" s="719"/>
      <c r="D12" s="401"/>
      <c r="E12" s="400"/>
      <c r="F12" s="400"/>
      <c r="G12" s="612"/>
      <c r="H12" s="613"/>
      <c r="I12" s="613"/>
      <c r="J12" s="665" t="n">
        <f aca="false">SUM(G12:I12)</f>
        <v>0</v>
      </c>
    </row>
    <row r="13" customFormat="false" ht="13.5" hidden="false" customHeight="false" outlineLevel="0" collapsed="false">
      <c r="A13" s="457" t="n">
        <v>3</v>
      </c>
      <c r="B13" s="667"/>
      <c r="C13" s="719"/>
      <c r="D13" s="401"/>
      <c r="E13" s="400"/>
      <c r="F13" s="400"/>
      <c r="G13" s="612"/>
      <c r="H13" s="613"/>
      <c r="I13" s="613"/>
      <c r="J13" s="665" t="n">
        <f aca="false">SUM(G13:I13)</f>
        <v>0</v>
      </c>
    </row>
    <row r="14" customFormat="false" ht="13.5" hidden="false" customHeight="false" outlineLevel="0" collapsed="false">
      <c r="A14" s="255" t="n">
        <v>4</v>
      </c>
      <c r="B14" s="667"/>
      <c r="C14" s="719"/>
      <c r="D14" s="401"/>
      <c r="E14" s="400"/>
      <c r="F14" s="400"/>
      <c r="G14" s="612"/>
      <c r="H14" s="612"/>
      <c r="I14" s="613"/>
      <c r="J14" s="665" t="n">
        <f aca="false">SUM(G14:I14)</f>
        <v>0</v>
      </c>
    </row>
    <row r="15" customFormat="false" ht="13.5" hidden="false" customHeight="false" outlineLevel="0" collapsed="false">
      <c r="A15" s="457" t="n">
        <v>5</v>
      </c>
      <c r="B15" s="667"/>
      <c r="C15" s="719"/>
      <c r="D15" s="401"/>
      <c r="E15" s="400"/>
      <c r="F15" s="400"/>
      <c r="G15" s="612"/>
      <c r="H15" s="612"/>
      <c r="I15" s="613"/>
      <c r="J15" s="665" t="n">
        <f aca="false">SUM(G15:I15)</f>
        <v>0</v>
      </c>
    </row>
    <row r="16" customFormat="false" ht="13.5" hidden="false" customHeight="false" outlineLevel="0" collapsed="false">
      <c r="A16" s="457" t="n">
        <v>6</v>
      </c>
      <c r="B16" s="667"/>
      <c r="C16" s="719"/>
      <c r="D16" s="401"/>
      <c r="E16" s="400"/>
      <c r="F16" s="400"/>
      <c r="G16" s="612"/>
      <c r="H16" s="612"/>
      <c r="I16" s="613"/>
      <c r="J16" s="665" t="n">
        <f aca="false">SUM(G16:I16)</f>
        <v>0</v>
      </c>
    </row>
    <row r="17" customFormat="false" ht="13.5" hidden="false" customHeight="false" outlineLevel="0" collapsed="false">
      <c r="A17" s="255" t="n">
        <v>7</v>
      </c>
      <c r="B17" s="667"/>
      <c r="C17" s="719"/>
      <c r="D17" s="401"/>
      <c r="E17" s="400"/>
      <c r="F17" s="400"/>
      <c r="G17" s="612"/>
      <c r="H17" s="612"/>
      <c r="I17" s="613"/>
      <c r="J17" s="665" t="n">
        <f aca="false">SUM(G17:I17)</f>
        <v>0</v>
      </c>
    </row>
    <row r="18" customFormat="false" ht="13.5" hidden="false" customHeight="false" outlineLevel="0" collapsed="false">
      <c r="A18" s="457" t="n">
        <v>8</v>
      </c>
      <c r="B18" s="667"/>
      <c r="C18" s="719"/>
      <c r="D18" s="401"/>
      <c r="E18" s="400"/>
      <c r="F18" s="400"/>
      <c r="G18" s="612"/>
      <c r="H18" s="613"/>
      <c r="I18" s="612"/>
      <c r="J18" s="665" t="n">
        <f aca="false">SUM(G18:I18)</f>
        <v>0</v>
      </c>
    </row>
    <row r="19" customFormat="false" ht="13.5" hidden="false" customHeight="false" outlineLevel="0" collapsed="false">
      <c r="A19" s="255" t="n">
        <v>9</v>
      </c>
      <c r="B19" s="667"/>
      <c r="C19" s="719"/>
      <c r="D19" s="401"/>
      <c r="E19" s="400"/>
      <c r="F19" s="400"/>
      <c r="G19" s="612"/>
      <c r="H19" s="613"/>
      <c r="I19" s="612"/>
      <c r="J19" s="665" t="n">
        <f aca="false">SUM(G19:I19)</f>
        <v>0</v>
      </c>
    </row>
    <row r="20" customFormat="false" ht="13.5" hidden="false" customHeight="false" outlineLevel="0" collapsed="false">
      <c r="A20" s="457" t="n">
        <v>10</v>
      </c>
      <c r="B20" s="667"/>
      <c r="C20" s="719"/>
      <c r="D20" s="401"/>
      <c r="E20" s="400"/>
      <c r="F20" s="400"/>
      <c r="G20" s="612"/>
      <c r="H20" s="613"/>
      <c r="I20" s="612"/>
      <c r="J20" s="665" t="n">
        <f aca="false">SUM(G20:I20)</f>
        <v>0</v>
      </c>
    </row>
    <row r="21" customFormat="false" ht="13.5" hidden="false" customHeight="false" outlineLevel="0" collapsed="false">
      <c r="A21" s="457" t="n">
        <v>11</v>
      </c>
      <c r="B21" s="667"/>
      <c r="C21" s="719"/>
      <c r="D21" s="401"/>
      <c r="E21" s="400"/>
      <c r="F21" s="400"/>
      <c r="G21" s="612"/>
      <c r="H21" s="613"/>
      <c r="I21" s="612"/>
      <c r="J21" s="665" t="n">
        <f aca="false">SUM(G21:I21)</f>
        <v>0</v>
      </c>
    </row>
    <row r="22" customFormat="false" ht="13.5" hidden="false" customHeight="false" outlineLevel="0" collapsed="false">
      <c r="A22" s="255" t="n">
        <v>12</v>
      </c>
      <c r="B22" s="667"/>
      <c r="C22" s="662"/>
      <c r="D22" s="401"/>
      <c r="E22" s="400"/>
      <c r="F22" s="400"/>
      <c r="G22" s="612"/>
      <c r="H22" s="613"/>
      <c r="I22" s="613"/>
      <c r="J22" s="665" t="n">
        <f aca="false">SUM(G22:I22)</f>
        <v>0</v>
      </c>
    </row>
    <row r="23" customFormat="false" ht="13.5" hidden="false" customHeight="false" outlineLevel="0" collapsed="false">
      <c r="A23" s="457" t="n">
        <v>13</v>
      </c>
      <c r="B23" s="667"/>
      <c r="C23" s="662"/>
      <c r="D23" s="401"/>
      <c r="E23" s="400"/>
      <c r="F23" s="400"/>
      <c r="G23" s="612"/>
      <c r="H23" s="612"/>
      <c r="I23" s="613"/>
      <c r="J23" s="665" t="n">
        <f aca="false">SUM(G23:I23)</f>
        <v>0</v>
      </c>
    </row>
    <row r="24" customFormat="false" ht="13.5" hidden="false" customHeight="false" outlineLevel="0" collapsed="false">
      <c r="A24" s="457" t="n">
        <v>14</v>
      </c>
      <c r="B24" s="667"/>
      <c r="C24" s="662"/>
      <c r="D24" s="401"/>
      <c r="E24" s="400"/>
      <c r="F24" s="400"/>
      <c r="G24" s="612"/>
      <c r="H24" s="612"/>
      <c r="I24" s="613"/>
      <c r="J24" s="665" t="n">
        <f aca="false">SUM(G24:I24)</f>
        <v>0</v>
      </c>
    </row>
    <row r="25" customFormat="false" ht="13.5" hidden="false" customHeight="false" outlineLevel="0" collapsed="false">
      <c r="A25" s="255" t="n">
        <v>15</v>
      </c>
      <c r="B25" s="667"/>
      <c r="C25" s="719"/>
      <c r="D25" s="401"/>
      <c r="E25" s="400"/>
      <c r="F25" s="400"/>
      <c r="G25" s="612"/>
      <c r="H25" s="612"/>
      <c r="I25" s="613"/>
      <c r="J25" s="665" t="n">
        <f aca="false">SUM(G25:I25)</f>
        <v>0</v>
      </c>
    </row>
    <row r="26" customFormat="false" ht="13.5" hidden="false" customHeight="false" outlineLevel="0" collapsed="false">
      <c r="A26" s="457" t="n">
        <v>16</v>
      </c>
      <c r="B26" s="667"/>
      <c r="C26" s="719"/>
      <c r="D26" s="401"/>
      <c r="E26" s="400"/>
      <c r="F26" s="400"/>
      <c r="G26" s="612"/>
      <c r="H26" s="612"/>
      <c r="I26" s="613"/>
      <c r="J26" s="665" t="n">
        <f aca="false">SUM(G26:I26)</f>
        <v>0</v>
      </c>
    </row>
    <row r="27" customFormat="false" ht="13.5" hidden="false" customHeight="false" outlineLevel="0" collapsed="false">
      <c r="A27" s="457" t="n">
        <v>17</v>
      </c>
      <c r="B27" s="667"/>
      <c r="C27" s="719"/>
      <c r="D27" s="401"/>
      <c r="E27" s="400"/>
      <c r="F27" s="400"/>
      <c r="G27" s="612"/>
      <c r="H27" s="613"/>
      <c r="I27" s="613"/>
      <c r="J27" s="665" t="n">
        <f aca="false">SUM(G27:I27)</f>
        <v>0</v>
      </c>
    </row>
    <row r="28" customFormat="false" ht="13.5" hidden="false" customHeight="false" outlineLevel="0" collapsed="false">
      <c r="A28" s="255" t="n">
        <v>18</v>
      </c>
      <c r="B28" s="667"/>
      <c r="C28" s="719"/>
      <c r="D28" s="401"/>
      <c r="E28" s="400"/>
      <c r="F28" s="400"/>
      <c r="G28" s="612"/>
      <c r="H28" s="613"/>
      <c r="I28" s="613"/>
      <c r="J28" s="665" t="n">
        <f aca="false">SUM(G28:I28)</f>
        <v>0</v>
      </c>
    </row>
    <row r="29" customFormat="false" ht="13.5" hidden="false" customHeight="false" outlineLevel="0" collapsed="false">
      <c r="A29" s="457" t="n">
        <v>19</v>
      </c>
      <c r="B29" s="667"/>
      <c r="C29" s="719"/>
      <c r="D29" s="401"/>
      <c r="E29" s="400"/>
      <c r="F29" s="400"/>
      <c r="G29" s="612"/>
      <c r="H29" s="613"/>
      <c r="I29" s="612"/>
      <c r="J29" s="665" t="n">
        <f aca="false">SUM(G29:I29)</f>
        <v>0</v>
      </c>
    </row>
    <row r="30" customFormat="false" ht="13.5" hidden="false" customHeight="false" outlineLevel="0" collapsed="false">
      <c r="A30" s="457" t="n">
        <v>20</v>
      </c>
      <c r="B30" s="667"/>
      <c r="C30" s="719"/>
      <c r="D30" s="401"/>
      <c r="E30" s="400"/>
      <c r="F30" s="400"/>
      <c r="G30" s="612"/>
      <c r="H30" s="613"/>
      <c r="I30" s="612"/>
      <c r="J30" s="665" t="n">
        <f aca="false">SUM(G30:I30)</f>
        <v>0</v>
      </c>
    </row>
    <row r="31" customFormat="false" ht="13.5" hidden="false" customHeight="false" outlineLevel="0" collapsed="false">
      <c r="A31" s="255" t="n">
        <v>21</v>
      </c>
      <c r="B31" s="667"/>
      <c r="C31" s="719"/>
      <c r="D31" s="401"/>
      <c r="E31" s="400"/>
      <c r="F31" s="400"/>
      <c r="G31" s="612"/>
      <c r="H31" s="613"/>
      <c r="I31" s="612"/>
      <c r="J31" s="665" t="n">
        <f aca="false">SUM(G31:I31)</f>
        <v>0</v>
      </c>
    </row>
    <row r="32" customFormat="false" ht="13.5" hidden="false" customHeight="false" outlineLevel="0" collapsed="false">
      <c r="A32" s="457" t="n">
        <v>22</v>
      </c>
      <c r="B32" s="667"/>
      <c r="C32" s="719"/>
      <c r="D32" s="401"/>
      <c r="E32" s="400"/>
      <c r="F32" s="400"/>
      <c r="G32" s="612"/>
      <c r="H32" s="613"/>
      <c r="I32" s="612"/>
      <c r="J32" s="665" t="n">
        <f aca="false">SUM(G32:I32)</f>
        <v>0</v>
      </c>
    </row>
    <row r="33" customFormat="false" ht="13.5" hidden="false" customHeight="false" outlineLevel="0" collapsed="false">
      <c r="A33" s="457" t="n">
        <v>23</v>
      </c>
      <c r="B33" s="667"/>
      <c r="C33" s="719"/>
      <c r="D33" s="401"/>
      <c r="E33" s="400"/>
      <c r="F33" s="400"/>
      <c r="G33" s="612"/>
      <c r="H33" s="613"/>
      <c r="I33" s="613"/>
      <c r="J33" s="665" t="n">
        <f aca="false">SUM(G33:I33)</f>
        <v>0</v>
      </c>
    </row>
    <row r="34" s="722" customFormat="true" ht="13.5" hidden="false" customHeight="false" outlineLevel="0" collapsed="false">
      <c r="A34" s="416" t="s">
        <v>1112</v>
      </c>
      <c r="B34" s="393"/>
      <c r="C34" s="393"/>
      <c r="D34" s="393"/>
      <c r="E34" s="578"/>
      <c r="F34" s="578"/>
      <c r="G34" s="720" t="n">
        <f aca="false">SUM(G11:G33)</f>
        <v>0</v>
      </c>
      <c r="H34" s="720" t="n">
        <f aca="false">SUM(H11:H33)</f>
        <v>0</v>
      </c>
      <c r="I34" s="720" t="n">
        <f aca="false">SUM(I11:I33)</f>
        <v>0</v>
      </c>
      <c r="J34" s="721" t="n">
        <f aca="false">SUM(G34:I34)</f>
        <v>0</v>
      </c>
    </row>
    <row r="35" s="722" customFormat="true" ht="13.5" hidden="false" customHeight="false" outlineLevel="0" collapsed="false">
      <c r="A35" s="723" t="s">
        <v>1200</v>
      </c>
      <c r="B35" s="723"/>
      <c r="C35" s="723"/>
      <c r="D35" s="723"/>
      <c r="E35" s="723"/>
      <c r="F35" s="265" t="n">
        <v>1</v>
      </c>
      <c r="G35" s="720" t="n">
        <f aca="false">SUMIF(F11:F33,"=1",G11:G33)</f>
        <v>0</v>
      </c>
      <c r="H35" s="720" t="n">
        <f aca="false">SUMIF(F11:F33,"=1",H11:H33)</f>
        <v>0</v>
      </c>
      <c r="I35" s="720" t="n">
        <f aca="false">SUMIF(F11:F33,F35,I11:I33)</f>
        <v>0</v>
      </c>
      <c r="J35" s="721" t="n">
        <f aca="false">SUM(G35:I35)</f>
        <v>0</v>
      </c>
    </row>
    <row r="36" s="722" customFormat="true" ht="13.5" hidden="false" customHeight="false" outlineLevel="0" collapsed="false">
      <c r="A36" s="723" t="s">
        <v>1200</v>
      </c>
      <c r="B36" s="723"/>
      <c r="C36" s="723"/>
      <c r="D36" s="723"/>
      <c r="E36" s="723"/>
      <c r="F36" s="265" t="n">
        <v>2</v>
      </c>
      <c r="G36" s="720" t="n">
        <f aca="false">SUMIF(F11:F33,"=2",G11:G33)</f>
        <v>0</v>
      </c>
      <c r="H36" s="720" t="n">
        <f aca="false">SUMIF(F11:F33,F36,H11:H33)</f>
        <v>0</v>
      </c>
      <c r="I36" s="720" t="n">
        <f aca="false">SUMIF(F11:F33,F36,I11:I33)</f>
        <v>0</v>
      </c>
      <c r="J36" s="721" t="n">
        <f aca="false">SUM(G36:I36)</f>
        <v>0</v>
      </c>
    </row>
    <row r="37" s="722" customFormat="true" ht="13.5" hidden="false" customHeight="false" outlineLevel="0" collapsed="false">
      <c r="A37" s="723" t="s">
        <v>1200</v>
      </c>
      <c r="B37" s="723"/>
      <c r="C37" s="723"/>
      <c r="D37" s="723"/>
      <c r="E37" s="723"/>
      <c r="F37" s="265" t="n">
        <v>3</v>
      </c>
      <c r="G37" s="720" t="n">
        <f aca="false">SUMIF(F11:F33,"=3",G11:G33)</f>
        <v>0</v>
      </c>
      <c r="H37" s="720" t="n">
        <f aca="false">SUMIF(F11:F33,F37,H11:H33)</f>
        <v>0</v>
      </c>
      <c r="I37" s="720" t="n">
        <f aca="false">SUMIF(F11:F33,F37,I11:I33)</f>
        <v>0</v>
      </c>
      <c r="J37" s="721" t="n">
        <f aca="false">SUM(G37:I37)</f>
        <v>0</v>
      </c>
    </row>
    <row r="38" s="722" customFormat="true" ht="13.5" hidden="false" customHeight="false" outlineLevel="0" collapsed="false">
      <c r="A38" s="723" t="s">
        <v>1200</v>
      </c>
      <c r="B38" s="723"/>
      <c r="C38" s="723"/>
      <c r="D38" s="723"/>
      <c r="E38" s="723"/>
      <c r="F38" s="265" t="n">
        <v>4</v>
      </c>
      <c r="G38" s="720" t="n">
        <f aca="false">SUMIF(F11:F33,"=4",G11:G33)</f>
        <v>0</v>
      </c>
      <c r="H38" s="720" t="n">
        <f aca="false">SUMIF(F11:F33,F38,H11:H33)</f>
        <v>0</v>
      </c>
      <c r="I38" s="720" t="n">
        <f aca="false">SUMIF(F11:F33,F38,I11:I33)</f>
        <v>0</v>
      </c>
      <c r="J38" s="721" t="n">
        <f aca="false">SUM(G38:I38)</f>
        <v>0</v>
      </c>
    </row>
    <row r="39" s="722" customFormat="true" ht="13.5" hidden="false" customHeight="false" outlineLevel="0" collapsed="false">
      <c r="A39" s="724"/>
      <c r="B39" s="725"/>
      <c r="C39" s="725"/>
      <c r="D39" s="725"/>
      <c r="E39" s="726"/>
      <c r="F39" s="727"/>
      <c r="G39" s="728"/>
      <c r="H39" s="728"/>
      <c r="I39" s="728"/>
      <c r="J39" s="729"/>
    </row>
    <row r="40" s="722" customFormat="true" ht="13.5" hidden="false" customHeight="false" outlineLevel="0" collapsed="false">
      <c r="A40" s="730" t="s">
        <v>1179</v>
      </c>
      <c r="B40" s="730"/>
      <c r="C40" s="730"/>
      <c r="D40" s="730"/>
      <c r="E40" s="730"/>
      <c r="F40" s="730"/>
      <c r="G40" s="731" t="n">
        <f aca="false">'150.05ФА общ.распределение'!B11</f>
        <v>1</v>
      </c>
      <c r="H40" s="731" t="n">
        <f aca="false">'150.05ФА общ.распределение'!B12</f>
        <v>0</v>
      </c>
      <c r="I40" s="728"/>
      <c r="J40" s="729"/>
    </row>
    <row r="41" s="722" customFormat="true" ht="13.5" hidden="false" customHeight="false" outlineLevel="0" collapsed="false">
      <c r="A41" s="730" t="s">
        <v>1201</v>
      </c>
      <c r="B41" s="730"/>
      <c r="C41" s="730"/>
      <c r="D41" s="730"/>
      <c r="E41" s="730"/>
      <c r="F41" s="730"/>
      <c r="G41" s="720" t="n">
        <f aca="false">I34*G40</f>
        <v>0</v>
      </c>
      <c r="H41" s="720" t="n">
        <f aca="false">I34*H40</f>
        <v>0</v>
      </c>
      <c r="I41" s="720"/>
      <c r="J41" s="721"/>
    </row>
    <row r="42" s="722" customFormat="true" ht="13.5" hidden="false" customHeight="false" outlineLevel="0" collapsed="false">
      <c r="A42" s="730" t="s">
        <v>1202</v>
      </c>
      <c r="B42" s="730"/>
      <c r="C42" s="730"/>
      <c r="D42" s="730"/>
      <c r="E42" s="730"/>
      <c r="F42" s="730"/>
      <c r="G42" s="720" t="n">
        <f aca="false">G34+G41</f>
        <v>0</v>
      </c>
      <c r="H42" s="720" t="n">
        <f aca="false">H34+H41</f>
        <v>0</v>
      </c>
      <c r="I42" s="720"/>
      <c r="J42" s="721" t="n">
        <f aca="false">SUM(G42:I42)</f>
        <v>0</v>
      </c>
    </row>
    <row r="45" customFormat="false" ht="13.5" hidden="false" customHeight="true" outlineLevel="0" collapsed="false">
      <c r="A45" s="244" t="s">
        <v>558</v>
      </c>
      <c r="B45" s="244"/>
      <c r="C45" s="278" t="s">
        <v>1203</v>
      </c>
      <c r="D45" s="278"/>
      <c r="E45" s="278"/>
      <c r="F45" s="278"/>
      <c r="G45" s="278"/>
    </row>
    <row r="46" customFormat="false" ht="13.5" hidden="false" customHeight="true" outlineLevel="0" collapsed="false">
      <c r="C46" s="278" t="s">
        <v>1204</v>
      </c>
      <c r="D46" s="278"/>
      <c r="E46" s="278"/>
      <c r="F46" s="278"/>
      <c r="G46" s="278"/>
      <c r="H46" s="278"/>
    </row>
    <row r="47" customFormat="false" ht="18" hidden="false" customHeight="true" outlineLevel="0" collapsed="false">
      <c r="C47" s="278" t="s">
        <v>1205</v>
      </c>
      <c r="D47" s="278"/>
      <c r="E47" s="278"/>
      <c r="F47" s="278"/>
      <c r="G47" s="278"/>
      <c r="H47" s="278"/>
    </row>
    <row r="49" customFormat="false" ht="13.5" hidden="false" customHeight="true" outlineLevel="0" collapsed="false">
      <c r="A49" s="244"/>
      <c r="B49" s="244"/>
      <c r="C49" s="278" t="s">
        <v>1206</v>
      </c>
      <c r="D49" s="278"/>
      <c r="E49" s="278"/>
      <c r="F49" s="278"/>
      <c r="G49" s="278"/>
    </row>
    <row r="50" customFormat="false" ht="13.5" hidden="false" customHeight="true" outlineLevel="0" collapsed="false">
      <c r="A50" s="244"/>
      <c r="B50" s="244"/>
      <c r="C50" s="278" t="s">
        <v>1207</v>
      </c>
      <c r="D50" s="278"/>
      <c r="E50" s="278"/>
      <c r="F50" s="278"/>
      <c r="G50" s="278"/>
    </row>
    <row r="51" customFormat="false" ht="13.5" hidden="false" customHeight="true" outlineLevel="0" collapsed="false">
      <c r="A51" s="244"/>
      <c r="B51" s="244"/>
      <c r="C51" s="278" t="s">
        <v>1208</v>
      </c>
      <c r="D51" s="278"/>
      <c r="E51" s="278"/>
      <c r="F51" s="278"/>
      <c r="G51" s="278"/>
    </row>
    <row r="52" customFormat="false" ht="13.5" hidden="false" customHeight="true" outlineLevel="0" collapsed="false">
      <c r="A52" s="244"/>
      <c r="B52" s="244"/>
      <c r="C52" s="278" t="s">
        <v>1209</v>
      </c>
      <c r="D52" s="278"/>
      <c r="E52" s="278"/>
      <c r="F52" s="278"/>
      <c r="G52" s="278"/>
    </row>
    <row r="53" customFormat="false" ht="15" hidden="false" customHeight="true" outlineLevel="0" collapsed="false">
      <c r="C53" s="278" t="s">
        <v>1210</v>
      </c>
      <c r="D53" s="278"/>
      <c r="E53" s="278"/>
      <c r="F53" s="278"/>
      <c r="G53" s="278"/>
      <c r="H53" s="278"/>
    </row>
    <row r="54" customFormat="false" ht="15" hidden="false" customHeight="true" outlineLevel="0" collapsed="false">
      <c r="C54" s="278" t="s">
        <v>1211</v>
      </c>
      <c r="D54" s="278"/>
      <c r="E54" s="278"/>
      <c r="F54" s="278"/>
      <c r="G54" s="278"/>
      <c r="H54" s="278"/>
    </row>
    <row r="55" customFormat="false" ht="15" hidden="false" customHeight="true" outlineLevel="0" collapsed="false">
      <c r="C55" s="278" t="s">
        <v>1212</v>
      </c>
      <c r="D55" s="278"/>
      <c r="E55" s="278"/>
      <c r="F55" s="278"/>
      <c r="G55" s="278"/>
      <c r="H55" s="278"/>
    </row>
    <row r="56" customFormat="false" ht="15" hidden="false" customHeight="true" outlineLevel="0" collapsed="false">
      <c r="C56" s="278" t="s">
        <v>1213</v>
      </c>
      <c r="D56" s="278"/>
      <c r="E56" s="278"/>
      <c r="F56" s="278"/>
      <c r="G56" s="278"/>
      <c r="H56" s="278"/>
    </row>
    <row r="57" customFormat="false" ht="13.5" hidden="false" customHeight="true" outlineLevel="0" collapsed="false">
      <c r="C57" s="278" t="s">
        <v>1214</v>
      </c>
      <c r="D57" s="278"/>
      <c r="E57" s="278"/>
      <c r="F57" s="278"/>
      <c r="G57" s="278"/>
    </row>
    <row r="58" customFormat="false" ht="13.5" hidden="false" customHeight="true" outlineLevel="0" collapsed="false">
      <c r="C58" s="278" t="s">
        <v>1215</v>
      </c>
      <c r="D58" s="278"/>
      <c r="E58" s="278"/>
      <c r="F58" s="278"/>
      <c r="G58" s="278"/>
    </row>
    <row r="59" customFormat="false" ht="13.5" hidden="false" customHeight="true" outlineLevel="0" collapsed="false">
      <c r="C59" s="278" t="s">
        <v>1216</v>
      </c>
      <c r="D59" s="278"/>
      <c r="E59" s="278"/>
      <c r="F59" s="278"/>
      <c r="G59" s="278"/>
    </row>
    <row r="60" customFormat="false" ht="13.5" hidden="false" customHeight="true" outlineLevel="0" collapsed="false">
      <c r="C60" s="278" t="s">
        <v>1217</v>
      </c>
      <c r="D60" s="278"/>
      <c r="E60" s="278"/>
      <c r="F60" s="278"/>
      <c r="G60" s="278"/>
    </row>
  </sheetData>
  <mergeCells count="29">
    <mergeCell ref="B3:J3"/>
    <mergeCell ref="B5:F5"/>
    <mergeCell ref="C7:D7"/>
    <mergeCell ref="B34:C34"/>
    <mergeCell ref="E34:F34"/>
    <mergeCell ref="A35:E35"/>
    <mergeCell ref="A36:E36"/>
    <mergeCell ref="A37:E37"/>
    <mergeCell ref="A38:E38"/>
    <mergeCell ref="A40:F40"/>
    <mergeCell ref="A41:F41"/>
    <mergeCell ref="A42:F42"/>
    <mergeCell ref="A45:B45"/>
    <mergeCell ref="C45:G45"/>
    <mergeCell ref="C46:H46"/>
    <mergeCell ref="C47:G47"/>
    <mergeCell ref="A49:B49"/>
    <mergeCell ref="C49:G49"/>
    <mergeCell ref="C50:G50"/>
    <mergeCell ref="C51:G51"/>
    <mergeCell ref="C52:G52"/>
    <mergeCell ref="C53:H53"/>
    <mergeCell ref="C54:H54"/>
    <mergeCell ref="C55:H55"/>
    <mergeCell ref="C56:H56"/>
    <mergeCell ref="C57:G57"/>
    <mergeCell ref="C58:G58"/>
    <mergeCell ref="C59:G59"/>
    <mergeCell ref="C60:G60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J4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12" activeCellId="0" sqref="F12"/>
    </sheetView>
  </sheetViews>
  <sheetFormatPr defaultColWidth="8.66796875" defaultRowHeight="13.5" zeroHeight="false" outlineLevelRow="0" outlineLevelCol="0"/>
  <cols>
    <col collapsed="false" customWidth="false" hidden="false" outlineLevel="0" max="2" min="1" style="240" width="8.67"/>
    <col collapsed="false" customWidth="true" hidden="false" outlineLevel="0" max="3" min="3" style="240" width="29.88"/>
    <col collapsed="false" customWidth="false" hidden="false" outlineLevel="0" max="4" min="4" style="240" width="8.67"/>
    <col collapsed="false" customWidth="true" hidden="false" outlineLevel="0" max="5" min="5" style="240" width="26"/>
    <col collapsed="false" customWidth="true" hidden="false" outlineLevel="0" max="6" min="6" style="240" width="19.56"/>
    <col collapsed="false" customWidth="true" hidden="false" outlineLevel="0" max="10" min="7" style="240" width="20.11"/>
    <col collapsed="false" customWidth="false" hidden="false" outlineLevel="0" max="16384" min="11" style="240" width="8.67"/>
  </cols>
  <sheetData>
    <row r="2" customFormat="false" ht="13.5" hidden="false" customHeight="false" outlineLevel="0" collapsed="false">
      <c r="J2" s="241" t="s">
        <v>4</v>
      </c>
    </row>
    <row r="3" customFormat="false" ht="31.5" hidden="false" customHeight="true" outlineLevel="0" collapsed="false">
      <c r="B3" s="276" t="s">
        <v>106</v>
      </c>
      <c r="C3" s="276"/>
      <c r="D3" s="276"/>
      <c r="E3" s="276"/>
      <c r="F3" s="276"/>
      <c r="G3" s="276"/>
      <c r="H3" s="276"/>
      <c r="I3" s="276"/>
      <c r="J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5"/>
      <c r="H5" s="245"/>
      <c r="I5" s="245"/>
      <c r="J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3"/>
      <c r="F7" s="243"/>
      <c r="G7" s="243"/>
      <c r="H7" s="243"/>
      <c r="I7" s="243"/>
      <c r="J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8" t="n">
        <f aca="false">'150.00'!K10</f>
        <v>2025</v>
      </c>
      <c r="H8" s="243"/>
      <c r="I8" s="243"/>
      <c r="J8" s="243"/>
    </row>
    <row r="9" customFormat="false" ht="14.25" hidden="false" customHeight="false" outlineLevel="0" collapsed="false">
      <c r="G9" s="241" t="s">
        <v>245</v>
      </c>
      <c r="H9" s="241" t="s">
        <v>884</v>
      </c>
      <c r="I9" s="241"/>
      <c r="J9" s="241" t="s">
        <v>4</v>
      </c>
    </row>
    <row r="10" customFormat="false" ht="62.25" hidden="false" customHeight="true" outlineLevel="0" collapsed="false">
      <c r="A10" s="659" t="s">
        <v>441</v>
      </c>
      <c r="B10" s="660" t="s">
        <v>1121</v>
      </c>
      <c r="C10" s="647" t="s">
        <v>1218</v>
      </c>
      <c r="D10" s="647" t="s">
        <v>1196</v>
      </c>
      <c r="E10" s="604" t="s">
        <v>1197</v>
      </c>
      <c r="F10" s="605" t="s">
        <v>1198</v>
      </c>
      <c r="G10" s="604" t="s">
        <v>888</v>
      </c>
      <c r="H10" s="604" t="s">
        <v>889</v>
      </c>
      <c r="I10" s="605" t="s">
        <v>1199</v>
      </c>
      <c r="J10" s="635" t="s">
        <v>35</v>
      </c>
    </row>
    <row r="11" customFormat="false" ht="13.5" hidden="false" customHeight="false" outlineLevel="0" collapsed="false">
      <c r="A11" s="556" t="n">
        <v>1</v>
      </c>
      <c r="B11" s="661"/>
      <c r="C11" s="716"/>
      <c r="D11" s="662"/>
      <c r="E11" s="717"/>
      <c r="F11" s="718"/>
      <c r="G11" s="663"/>
      <c r="H11" s="664"/>
      <c r="I11" s="664"/>
      <c r="J11" s="665" t="n">
        <f aca="false">SUM(G11:I11)</f>
        <v>0</v>
      </c>
    </row>
    <row r="12" customFormat="false" ht="13.5" hidden="false" customHeight="false" outlineLevel="0" collapsed="false">
      <c r="A12" s="556" t="n">
        <v>2</v>
      </c>
      <c r="B12" s="400"/>
      <c r="C12" s="719"/>
      <c r="D12" s="401"/>
      <c r="E12" s="400"/>
      <c r="F12" s="400"/>
      <c r="G12" s="612"/>
      <c r="H12" s="613"/>
      <c r="I12" s="613"/>
      <c r="J12" s="665" t="n">
        <f aca="false">SUM(G12:I12)</f>
        <v>0</v>
      </c>
    </row>
    <row r="13" customFormat="false" ht="13.5" hidden="false" customHeight="false" outlineLevel="0" collapsed="false">
      <c r="A13" s="457" t="n">
        <v>3</v>
      </c>
      <c r="B13" s="667"/>
      <c r="C13" s="719"/>
      <c r="D13" s="401"/>
      <c r="E13" s="400"/>
      <c r="F13" s="400"/>
      <c r="G13" s="612"/>
      <c r="H13" s="613"/>
      <c r="I13" s="613"/>
      <c r="J13" s="665" t="n">
        <f aca="false">SUM(G13:I13)</f>
        <v>0</v>
      </c>
    </row>
    <row r="14" customFormat="false" ht="13.5" hidden="false" customHeight="false" outlineLevel="0" collapsed="false">
      <c r="A14" s="255" t="n">
        <v>4</v>
      </c>
      <c r="B14" s="667"/>
      <c r="C14" s="719"/>
      <c r="D14" s="401"/>
      <c r="E14" s="400"/>
      <c r="F14" s="400"/>
      <c r="G14" s="612"/>
      <c r="H14" s="612"/>
      <c r="I14" s="613"/>
      <c r="J14" s="665" t="n">
        <f aca="false">SUM(G14:I14)</f>
        <v>0</v>
      </c>
    </row>
    <row r="15" customFormat="false" ht="13.5" hidden="false" customHeight="false" outlineLevel="0" collapsed="false">
      <c r="A15" s="457" t="n">
        <v>5</v>
      </c>
      <c r="B15" s="667"/>
      <c r="C15" s="719"/>
      <c r="D15" s="401"/>
      <c r="E15" s="400"/>
      <c r="F15" s="400"/>
      <c r="G15" s="612"/>
      <c r="H15" s="612"/>
      <c r="I15" s="613"/>
      <c r="J15" s="665" t="n">
        <f aca="false">SUM(G15:I15)</f>
        <v>0</v>
      </c>
    </row>
    <row r="16" customFormat="false" ht="13.5" hidden="false" customHeight="false" outlineLevel="0" collapsed="false">
      <c r="A16" s="457" t="n">
        <v>6</v>
      </c>
      <c r="B16" s="667"/>
      <c r="C16" s="719"/>
      <c r="D16" s="401"/>
      <c r="E16" s="400"/>
      <c r="F16" s="400"/>
      <c r="G16" s="612"/>
      <c r="H16" s="612"/>
      <c r="I16" s="613"/>
      <c r="J16" s="665" t="n">
        <f aca="false">SUM(G16:I16)</f>
        <v>0</v>
      </c>
    </row>
    <row r="17" customFormat="false" ht="13.5" hidden="false" customHeight="false" outlineLevel="0" collapsed="false">
      <c r="A17" s="255" t="n">
        <v>7</v>
      </c>
      <c r="B17" s="667"/>
      <c r="C17" s="719"/>
      <c r="D17" s="401"/>
      <c r="E17" s="400"/>
      <c r="F17" s="400"/>
      <c r="G17" s="612"/>
      <c r="H17" s="612"/>
      <c r="I17" s="613"/>
      <c r="J17" s="665" t="n">
        <f aca="false">SUM(G17:I17)</f>
        <v>0</v>
      </c>
    </row>
    <row r="18" customFormat="false" ht="13.5" hidden="false" customHeight="false" outlineLevel="0" collapsed="false">
      <c r="A18" s="457" t="n">
        <v>8</v>
      </c>
      <c r="B18" s="667"/>
      <c r="C18" s="719"/>
      <c r="D18" s="401"/>
      <c r="E18" s="400"/>
      <c r="F18" s="400"/>
      <c r="G18" s="612"/>
      <c r="H18" s="613"/>
      <c r="I18" s="612"/>
      <c r="J18" s="665" t="n">
        <f aca="false">SUM(G18:I18)</f>
        <v>0</v>
      </c>
    </row>
    <row r="19" customFormat="false" ht="13.5" hidden="false" customHeight="false" outlineLevel="0" collapsed="false">
      <c r="A19" s="255" t="n">
        <v>9</v>
      </c>
      <c r="B19" s="667"/>
      <c r="C19" s="719"/>
      <c r="D19" s="401"/>
      <c r="E19" s="400"/>
      <c r="F19" s="400"/>
      <c r="G19" s="612"/>
      <c r="H19" s="613"/>
      <c r="I19" s="612"/>
      <c r="J19" s="665" t="n">
        <f aca="false">SUM(G19:I19)</f>
        <v>0</v>
      </c>
    </row>
    <row r="20" customFormat="false" ht="13.5" hidden="false" customHeight="false" outlineLevel="0" collapsed="false">
      <c r="A20" s="457" t="n">
        <v>10</v>
      </c>
      <c r="B20" s="667"/>
      <c r="C20" s="719"/>
      <c r="D20" s="401"/>
      <c r="E20" s="400"/>
      <c r="F20" s="400"/>
      <c r="G20" s="612"/>
      <c r="H20" s="613"/>
      <c r="I20" s="612"/>
      <c r="J20" s="665" t="n">
        <f aca="false">SUM(G20:I20)</f>
        <v>0</v>
      </c>
    </row>
    <row r="21" customFormat="false" ht="13.5" hidden="false" customHeight="false" outlineLevel="0" collapsed="false">
      <c r="A21" s="457" t="n">
        <v>11</v>
      </c>
      <c r="B21" s="667"/>
      <c r="C21" s="719"/>
      <c r="D21" s="401"/>
      <c r="E21" s="400"/>
      <c r="F21" s="400"/>
      <c r="G21" s="612"/>
      <c r="H21" s="613"/>
      <c r="I21" s="612"/>
      <c r="J21" s="665" t="n">
        <f aca="false">SUM(G21:I21)</f>
        <v>0</v>
      </c>
    </row>
    <row r="22" customFormat="false" ht="13.5" hidden="false" customHeight="false" outlineLevel="0" collapsed="false">
      <c r="A22" s="255" t="n">
        <v>12</v>
      </c>
      <c r="B22" s="667"/>
      <c r="C22" s="662"/>
      <c r="D22" s="401"/>
      <c r="E22" s="400"/>
      <c r="F22" s="400"/>
      <c r="G22" s="612"/>
      <c r="H22" s="613"/>
      <c r="I22" s="613"/>
      <c r="J22" s="665" t="n">
        <f aca="false">SUM(G22:I22)</f>
        <v>0</v>
      </c>
    </row>
    <row r="23" customFormat="false" ht="13.5" hidden="false" customHeight="false" outlineLevel="0" collapsed="false">
      <c r="A23" s="457" t="n">
        <v>13</v>
      </c>
      <c r="B23" s="667"/>
      <c r="C23" s="662"/>
      <c r="D23" s="401"/>
      <c r="E23" s="400"/>
      <c r="F23" s="400"/>
      <c r="G23" s="612"/>
      <c r="H23" s="612"/>
      <c r="I23" s="613"/>
      <c r="J23" s="665" t="n">
        <f aca="false">SUM(G23:I23)</f>
        <v>0</v>
      </c>
    </row>
    <row r="24" customFormat="false" ht="13.5" hidden="false" customHeight="false" outlineLevel="0" collapsed="false">
      <c r="A24" s="457" t="n">
        <v>14</v>
      </c>
      <c r="B24" s="667"/>
      <c r="C24" s="662"/>
      <c r="D24" s="401"/>
      <c r="E24" s="400"/>
      <c r="F24" s="400"/>
      <c r="G24" s="612"/>
      <c r="H24" s="612"/>
      <c r="I24" s="613"/>
      <c r="J24" s="665" t="n">
        <f aca="false">SUM(G24:I24)</f>
        <v>0</v>
      </c>
    </row>
    <row r="25" customFormat="false" ht="13.5" hidden="false" customHeight="false" outlineLevel="0" collapsed="false">
      <c r="A25" s="255" t="n">
        <v>15</v>
      </c>
      <c r="B25" s="667"/>
      <c r="C25" s="719"/>
      <c r="D25" s="401"/>
      <c r="E25" s="400"/>
      <c r="F25" s="400"/>
      <c r="G25" s="612"/>
      <c r="H25" s="612"/>
      <c r="I25" s="613"/>
      <c r="J25" s="665" t="n">
        <f aca="false">SUM(G25:I25)</f>
        <v>0</v>
      </c>
    </row>
    <row r="26" customFormat="false" ht="13.5" hidden="false" customHeight="false" outlineLevel="0" collapsed="false">
      <c r="A26" s="457" t="n">
        <v>16</v>
      </c>
      <c r="B26" s="667"/>
      <c r="C26" s="719"/>
      <c r="D26" s="401"/>
      <c r="E26" s="400"/>
      <c r="F26" s="400"/>
      <c r="G26" s="612"/>
      <c r="H26" s="612"/>
      <c r="I26" s="613"/>
      <c r="J26" s="665" t="n">
        <f aca="false">SUM(G26:I26)</f>
        <v>0</v>
      </c>
    </row>
    <row r="27" customFormat="false" ht="13.5" hidden="false" customHeight="false" outlineLevel="0" collapsed="false">
      <c r="A27" s="457" t="n">
        <v>17</v>
      </c>
      <c r="B27" s="667"/>
      <c r="C27" s="719"/>
      <c r="D27" s="401"/>
      <c r="E27" s="400"/>
      <c r="F27" s="400"/>
      <c r="G27" s="612"/>
      <c r="H27" s="613"/>
      <c r="I27" s="613"/>
      <c r="J27" s="665" t="n">
        <f aca="false">SUM(G27:I27)</f>
        <v>0</v>
      </c>
    </row>
    <row r="28" customFormat="false" ht="13.5" hidden="false" customHeight="false" outlineLevel="0" collapsed="false">
      <c r="A28" s="255" t="n">
        <v>18</v>
      </c>
      <c r="B28" s="667"/>
      <c r="C28" s="719"/>
      <c r="D28" s="401"/>
      <c r="E28" s="400"/>
      <c r="F28" s="400"/>
      <c r="G28" s="612"/>
      <c r="H28" s="613"/>
      <c r="I28" s="613"/>
      <c r="J28" s="665" t="n">
        <f aca="false">SUM(G28:I28)</f>
        <v>0</v>
      </c>
    </row>
    <row r="29" customFormat="false" ht="13.5" hidden="false" customHeight="false" outlineLevel="0" collapsed="false">
      <c r="A29" s="457" t="n">
        <v>19</v>
      </c>
      <c r="B29" s="667"/>
      <c r="C29" s="719"/>
      <c r="D29" s="401"/>
      <c r="E29" s="400"/>
      <c r="F29" s="400"/>
      <c r="G29" s="612"/>
      <c r="H29" s="613"/>
      <c r="I29" s="612"/>
      <c r="J29" s="665" t="n">
        <f aca="false">SUM(G29:I29)</f>
        <v>0</v>
      </c>
    </row>
    <row r="30" customFormat="false" ht="13.5" hidden="false" customHeight="false" outlineLevel="0" collapsed="false">
      <c r="A30" s="457" t="n">
        <v>20</v>
      </c>
      <c r="B30" s="667"/>
      <c r="C30" s="719"/>
      <c r="D30" s="401"/>
      <c r="E30" s="400"/>
      <c r="F30" s="400"/>
      <c r="G30" s="612"/>
      <c r="H30" s="613"/>
      <c r="I30" s="612"/>
      <c r="J30" s="665" t="n">
        <f aca="false">SUM(G30:I30)</f>
        <v>0</v>
      </c>
    </row>
    <row r="31" customFormat="false" ht="13.5" hidden="false" customHeight="false" outlineLevel="0" collapsed="false">
      <c r="A31" s="255" t="n">
        <v>21</v>
      </c>
      <c r="B31" s="667"/>
      <c r="C31" s="719"/>
      <c r="D31" s="401"/>
      <c r="E31" s="400"/>
      <c r="F31" s="400"/>
      <c r="G31" s="612"/>
      <c r="H31" s="613"/>
      <c r="I31" s="612"/>
      <c r="J31" s="665" t="n">
        <f aca="false">SUM(G31:I31)</f>
        <v>0</v>
      </c>
    </row>
    <row r="32" customFormat="false" ht="13.5" hidden="false" customHeight="false" outlineLevel="0" collapsed="false">
      <c r="A32" s="457" t="n">
        <v>22</v>
      </c>
      <c r="B32" s="667"/>
      <c r="C32" s="719"/>
      <c r="D32" s="401"/>
      <c r="E32" s="400"/>
      <c r="F32" s="400"/>
      <c r="G32" s="612"/>
      <c r="H32" s="613"/>
      <c r="I32" s="612"/>
      <c r="J32" s="665" t="n">
        <f aca="false">SUM(G32:I32)</f>
        <v>0</v>
      </c>
    </row>
    <row r="33" customFormat="false" ht="13.5" hidden="false" customHeight="false" outlineLevel="0" collapsed="false">
      <c r="A33" s="457" t="n">
        <v>23</v>
      </c>
      <c r="B33" s="667"/>
      <c r="C33" s="719"/>
      <c r="D33" s="401"/>
      <c r="E33" s="400"/>
      <c r="F33" s="400"/>
      <c r="G33" s="612"/>
      <c r="H33" s="613"/>
      <c r="I33" s="613"/>
      <c r="J33" s="665" t="n">
        <f aca="false">SUM(G33:I33)</f>
        <v>0</v>
      </c>
    </row>
    <row r="34" s="722" customFormat="true" ht="13.5" hidden="false" customHeight="false" outlineLevel="0" collapsed="false">
      <c r="A34" s="416" t="s">
        <v>1112</v>
      </c>
      <c r="B34" s="393"/>
      <c r="C34" s="393"/>
      <c r="D34" s="393"/>
      <c r="E34" s="578"/>
      <c r="F34" s="578"/>
      <c r="G34" s="720" t="n">
        <f aca="false">SUM(G11:G33)</f>
        <v>0</v>
      </c>
      <c r="H34" s="720" t="n">
        <f aca="false">SUM(H11:H33)</f>
        <v>0</v>
      </c>
      <c r="I34" s="720" t="n">
        <f aca="false">SUM(I11:I33)</f>
        <v>0</v>
      </c>
      <c r="J34" s="721" t="n">
        <f aca="false">SUM(G34:I34)</f>
        <v>0</v>
      </c>
    </row>
    <row r="35" s="722" customFormat="true" ht="13.5" hidden="false" customHeight="false" outlineLevel="0" collapsed="false">
      <c r="A35" s="723" t="s">
        <v>1200</v>
      </c>
      <c r="B35" s="723"/>
      <c r="C35" s="723"/>
      <c r="D35" s="723"/>
      <c r="E35" s="723"/>
      <c r="F35" s="265" t="n">
        <v>1</v>
      </c>
      <c r="G35" s="720" t="n">
        <f aca="false">SUMIF(F11:F33,"=1",G11:G33)</f>
        <v>0</v>
      </c>
      <c r="H35" s="720" t="n">
        <f aca="false">SUMIF(F11:F33,"=1",H11:H33)</f>
        <v>0</v>
      </c>
      <c r="I35" s="720" t="n">
        <f aca="false">SUMIF(F11:F33,F35,I11:I33)</f>
        <v>0</v>
      </c>
      <c r="J35" s="721" t="n">
        <f aca="false">SUM(G35:I35)</f>
        <v>0</v>
      </c>
    </row>
    <row r="36" s="722" customFormat="true" ht="13.5" hidden="false" customHeight="false" outlineLevel="0" collapsed="false">
      <c r="A36" s="723" t="s">
        <v>1200</v>
      </c>
      <c r="B36" s="723"/>
      <c r="C36" s="723"/>
      <c r="D36" s="723"/>
      <c r="E36" s="723"/>
      <c r="F36" s="265" t="n">
        <v>2</v>
      </c>
      <c r="G36" s="720" t="n">
        <f aca="false">SUMIF(F11:F33,"=2",G11:G33)</f>
        <v>0</v>
      </c>
      <c r="H36" s="720" t="n">
        <f aca="false">SUMIF(F11:F33,F36,H11:H33)</f>
        <v>0</v>
      </c>
      <c r="I36" s="720" t="n">
        <f aca="false">SUMIF(F4:F25,F36,I4:I25)</f>
        <v>0</v>
      </c>
      <c r="J36" s="721" t="n">
        <f aca="false">SUM(G36:I36)</f>
        <v>0</v>
      </c>
    </row>
    <row r="37" s="722" customFormat="true" ht="13.5" hidden="false" customHeight="false" outlineLevel="0" collapsed="false">
      <c r="A37" s="723" t="s">
        <v>1200</v>
      </c>
      <c r="B37" s="723"/>
      <c r="C37" s="723"/>
      <c r="D37" s="723"/>
      <c r="E37" s="723"/>
      <c r="F37" s="265" t="n">
        <v>3</v>
      </c>
      <c r="G37" s="720" t="n">
        <f aca="false">SUMIF(F11:F33,"=3",G11:G33)</f>
        <v>0</v>
      </c>
      <c r="H37" s="720" t="n">
        <f aca="false">SUMIF(F11:F33,F37,H11:H33)</f>
        <v>0</v>
      </c>
      <c r="I37" s="720" t="n">
        <f aca="false">SUMIF(F11:F33,F37,I11:I33)</f>
        <v>0</v>
      </c>
      <c r="J37" s="721" t="n">
        <f aca="false">SUM(G37:I37)</f>
        <v>0</v>
      </c>
    </row>
    <row r="38" s="722" customFormat="true" ht="13.5" hidden="false" customHeight="false" outlineLevel="0" collapsed="false">
      <c r="A38" s="723" t="s">
        <v>1200</v>
      </c>
      <c r="B38" s="723"/>
      <c r="C38" s="723"/>
      <c r="D38" s="723"/>
      <c r="E38" s="723"/>
      <c r="F38" s="265" t="n">
        <v>4</v>
      </c>
      <c r="G38" s="720" t="n">
        <f aca="false">SUMIF(F11:F33,"=4",G11:G33)</f>
        <v>0</v>
      </c>
      <c r="H38" s="720" t="n">
        <f aca="false">SUMIF(F11:F33,F38,H11:H33)</f>
        <v>0</v>
      </c>
      <c r="I38" s="720" t="n">
        <f aca="false">SUMIF(F11:F33,F38,I11:I33)</f>
        <v>0</v>
      </c>
      <c r="J38" s="721" t="n">
        <f aca="false">SUM(G38:I38)</f>
        <v>0</v>
      </c>
    </row>
    <row r="39" s="722" customFormat="true" ht="13.5" hidden="false" customHeight="false" outlineLevel="0" collapsed="false">
      <c r="A39" s="724"/>
      <c r="B39" s="725"/>
      <c r="C39" s="725"/>
      <c r="D39" s="725"/>
      <c r="E39" s="726"/>
      <c r="F39" s="727"/>
      <c r="G39" s="728"/>
      <c r="H39" s="728"/>
      <c r="I39" s="728"/>
      <c r="J39" s="729"/>
    </row>
    <row r="40" s="722" customFormat="true" ht="13.5" hidden="false" customHeight="false" outlineLevel="0" collapsed="false">
      <c r="A40" s="730" t="s">
        <v>1179</v>
      </c>
      <c r="B40" s="730"/>
      <c r="C40" s="730"/>
      <c r="D40" s="730"/>
      <c r="E40" s="730"/>
      <c r="F40" s="730"/>
      <c r="G40" s="731" t="n">
        <f aca="false">'150.05ФА общ.распределение'!B11</f>
        <v>1</v>
      </c>
      <c r="H40" s="731" t="n">
        <f aca="false">'150.05ФА общ.распределение'!B12</f>
        <v>0</v>
      </c>
      <c r="I40" s="728"/>
      <c r="J40" s="729"/>
    </row>
    <row r="41" s="722" customFormat="true" ht="13.5" hidden="false" customHeight="false" outlineLevel="0" collapsed="false">
      <c r="A41" s="730" t="s">
        <v>1201</v>
      </c>
      <c r="B41" s="730"/>
      <c r="C41" s="730"/>
      <c r="D41" s="730"/>
      <c r="E41" s="730"/>
      <c r="F41" s="730"/>
      <c r="G41" s="720" t="n">
        <f aca="false">I34*G40</f>
        <v>0</v>
      </c>
      <c r="H41" s="720" t="n">
        <f aca="false">I34*H40</f>
        <v>0</v>
      </c>
      <c r="I41" s="720"/>
      <c r="J41" s="721"/>
    </row>
    <row r="42" s="722" customFormat="true" ht="13.5" hidden="false" customHeight="false" outlineLevel="0" collapsed="false">
      <c r="A42" s="730" t="s">
        <v>1202</v>
      </c>
      <c r="B42" s="730"/>
      <c r="C42" s="730"/>
      <c r="D42" s="730"/>
      <c r="E42" s="730"/>
      <c r="F42" s="730"/>
      <c r="G42" s="720" t="n">
        <f aca="false">G34+G41</f>
        <v>0</v>
      </c>
      <c r="H42" s="720" t="n">
        <f aca="false">H34+H41</f>
        <v>0</v>
      </c>
      <c r="I42" s="720"/>
      <c r="J42" s="721" t="n">
        <f aca="false">SUM(G42:I42)</f>
        <v>0</v>
      </c>
    </row>
    <row r="45" customFormat="false" ht="13.5" hidden="false" customHeight="true" outlineLevel="0" collapsed="false">
      <c r="A45" s="244" t="s">
        <v>558</v>
      </c>
      <c r="B45" s="244"/>
      <c r="C45" s="278" t="s">
        <v>1219</v>
      </c>
      <c r="D45" s="278"/>
      <c r="E45" s="278"/>
      <c r="F45" s="278"/>
      <c r="G45" s="278"/>
    </row>
    <row r="46" customFormat="false" ht="13.5" hidden="false" customHeight="true" outlineLevel="0" collapsed="false">
      <c r="C46" s="278" t="s">
        <v>1220</v>
      </c>
      <c r="D46" s="278"/>
      <c r="E46" s="278"/>
      <c r="F46" s="278"/>
      <c r="G46" s="278"/>
      <c r="H46" s="278"/>
    </row>
    <row r="47" customFormat="false" ht="18" hidden="false" customHeight="true" outlineLevel="0" collapsed="false">
      <c r="C47" s="278" t="s">
        <v>1221</v>
      </c>
      <c r="D47" s="278"/>
      <c r="E47" s="278"/>
      <c r="F47" s="278"/>
      <c r="G47" s="278"/>
      <c r="H47" s="278"/>
    </row>
  </sheetData>
  <mergeCells count="16">
    <mergeCell ref="B3:J3"/>
    <mergeCell ref="B5:F5"/>
    <mergeCell ref="C7:D7"/>
    <mergeCell ref="B34:C34"/>
    <mergeCell ref="E34:F34"/>
    <mergeCell ref="A35:E35"/>
    <mergeCell ref="A36:E36"/>
    <mergeCell ref="A37:E37"/>
    <mergeCell ref="A38:E38"/>
    <mergeCell ref="A40:F40"/>
    <mergeCell ref="A41:F41"/>
    <mergeCell ref="A42:F42"/>
    <mergeCell ref="A45:B45"/>
    <mergeCell ref="C45:G45"/>
    <mergeCell ref="C46:H46"/>
    <mergeCell ref="C47:G4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9" activeCellId="0" sqref="C29"/>
    </sheetView>
  </sheetViews>
  <sheetFormatPr defaultColWidth="8.54296875" defaultRowHeight="12.75" zeroHeight="false" outlineLevelRow="1" outlineLevelCol="0"/>
  <cols>
    <col collapsed="false" customWidth="true" hidden="false" outlineLevel="0" max="4" min="4" style="0" width="23"/>
    <col collapsed="false" customWidth="true" hidden="false" outlineLevel="0" max="11" min="9" style="0" width="18.44"/>
    <col collapsed="false" customWidth="true" hidden="false" outlineLevel="0" max="12" min="12" style="0" width="17.44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1" t="s">
        <v>4</v>
      </c>
    </row>
    <row r="2" customFormat="false" ht="15" hidden="false" customHeight="true" outlineLevel="0" collapsed="false">
      <c r="A2" s="240"/>
      <c r="B2" s="658" t="s">
        <v>108</v>
      </c>
      <c r="C2" s="658"/>
      <c r="D2" s="658"/>
      <c r="E2" s="658"/>
      <c r="F2" s="658"/>
      <c r="G2" s="658"/>
      <c r="H2" s="658"/>
      <c r="I2" s="658"/>
      <c r="J2" s="658"/>
      <c r="K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</row>
    <row r="4" customFormat="false" ht="13.5" hidden="false" customHeight="false" outlineLevel="1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  <c r="K4" s="245"/>
    </row>
    <row r="5" customFormat="false" ht="14.25" hidden="false" customHeight="false" outlineLevel="1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  <c r="K5" s="243"/>
    </row>
    <row r="6" customFormat="false" ht="14.25" hidden="false" customHeight="false" outlineLevel="1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  <c r="K6" s="243"/>
    </row>
    <row r="7" customFormat="false" ht="14.25" hidden="false" customHeight="false" outlineLevel="1" collapsed="false">
      <c r="A7" s="246" t="n">
        <v>2</v>
      </c>
      <c r="B7" s="243" t="s">
        <v>8</v>
      </c>
      <c r="C7" s="243"/>
      <c r="D7" s="243"/>
      <c r="E7" s="243"/>
      <c r="F7" s="243"/>
      <c r="G7" s="243"/>
      <c r="H7" s="243"/>
      <c r="J7" s="552" t="n">
        <f aca="false">'150.00'!K10</f>
        <v>2025</v>
      </c>
      <c r="K7" s="243"/>
    </row>
    <row r="8" customFormat="false" ht="14.25" hidden="false" customHeight="false" outlineLevel="0" collapsed="false">
      <c r="A8" s="240"/>
      <c r="B8" s="240"/>
      <c r="C8" s="240"/>
      <c r="D8" s="240"/>
      <c r="E8" s="240"/>
      <c r="F8" s="240"/>
      <c r="G8" s="240"/>
      <c r="H8" s="240"/>
      <c r="I8" s="241" t="s">
        <v>245</v>
      </c>
      <c r="J8" s="241" t="s">
        <v>884</v>
      </c>
      <c r="K8" s="241" t="s">
        <v>4</v>
      </c>
    </row>
    <row r="9" customFormat="false" ht="45" hidden="false" customHeight="true" outlineLevel="0" collapsed="false">
      <c r="A9" s="659" t="s">
        <v>441</v>
      </c>
      <c r="B9" s="660" t="s">
        <v>1121</v>
      </c>
      <c r="C9" s="605" t="s">
        <v>1109</v>
      </c>
      <c r="D9" s="605"/>
      <c r="E9" s="647" t="s">
        <v>1110</v>
      </c>
      <c r="F9" s="647"/>
      <c r="G9" s="604" t="s">
        <v>1222</v>
      </c>
      <c r="H9" s="604"/>
      <c r="I9" s="606" t="s">
        <v>888</v>
      </c>
      <c r="J9" s="606" t="s">
        <v>889</v>
      </c>
      <c r="K9" s="635" t="s">
        <v>35</v>
      </c>
    </row>
    <row r="10" customFormat="false" ht="13.5" hidden="false" customHeight="false" outlineLevel="0" collapsed="false">
      <c r="A10" s="556" t="n">
        <v>1</v>
      </c>
      <c r="B10" s="661"/>
      <c r="C10" s="662"/>
      <c r="D10" s="662"/>
      <c r="E10" s="662"/>
      <c r="F10" s="662"/>
      <c r="G10" s="662"/>
      <c r="H10" s="662"/>
      <c r="I10" s="661"/>
      <c r="J10" s="732"/>
      <c r="K10" s="733" t="n">
        <f aca="false">SUM(I10:J10)</f>
        <v>0</v>
      </c>
    </row>
    <row r="11" customFormat="false" ht="13.5" hidden="false" customHeight="false" outlineLevel="0" collapsed="false">
      <c r="A11" s="556" t="n">
        <v>2</v>
      </c>
      <c r="B11" s="400"/>
      <c r="C11" s="662"/>
      <c r="D11" s="662"/>
      <c r="E11" s="401"/>
      <c r="F11" s="401"/>
      <c r="G11" s="401"/>
      <c r="H11" s="401"/>
      <c r="I11" s="400"/>
      <c r="J11" s="630"/>
      <c r="K11" s="711" t="n">
        <f aca="false">SUM(I11:J11)</f>
        <v>0</v>
      </c>
    </row>
    <row r="12" customFormat="false" ht="13.5" hidden="false" customHeight="false" outlineLevel="0" collapsed="false">
      <c r="A12" s="457" t="n">
        <v>3</v>
      </c>
      <c r="B12" s="667"/>
      <c r="C12" s="662"/>
      <c r="D12" s="662"/>
      <c r="E12" s="401"/>
      <c r="F12" s="401"/>
      <c r="G12" s="401"/>
      <c r="H12" s="401"/>
      <c r="I12" s="400"/>
      <c r="J12" s="630"/>
      <c r="K12" s="711" t="n">
        <f aca="false">SUM(I12:J12)</f>
        <v>0</v>
      </c>
    </row>
    <row r="13" customFormat="false" ht="13.5" hidden="false" customHeight="false" outlineLevel="0" collapsed="false">
      <c r="A13" s="255" t="n">
        <v>4</v>
      </c>
      <c r="B13" s="667"/>
      <c r="C13" s="662"/>
      <c r="D13" s="662"/>
      <c r="E13" s="401"/>
      <c r="F13" s="401"/>
      <c r="G13" s="401"/>
      <c r="H13" s="401"/>
      <c r="I13" s="400"/>
      <c r="J13" s="630"/>
      <c r="K13" s="711" t="n">
        <f aca="false">SUM(I13:J13)</f>
        <v>0</v>
      </c>
    </row>
    <row r="14" customFormat="false" ht="13.5" hidden="false" customHeight="false" outlineLevel="0" collapsed="false">
      <c r="A14" s="457" t="n">
        <v>5</v>
      </c>
      <c r="B14" s="667"/>
      <c r="C14" s="662"/>
      <c r="D14" s="662"/>
      <c r="E14" s="401"/>
      <c r="F14" s="401"/>
      <c r="G14" s="401"/>
      <c r="H14" s="401"/>
      <c r="I14" s="400"/>
      <c r="J14" s="630"/>
      <c r="K14" s="711" t="n">
        <f aca="false">SUM(I14:J14)</f>
        <v>0</v>
      </c>
    </row>
    <row r="15" customFormat="false" ht="13.5" hidden="false" customHeight="false" outlineLevel="0" collapsed="false">
      <c r="A15" s="457" t="n">
        <v>6</v>
      </c>
      <c r="B15" s="667"/>
      <c r="C15" s="662"/>
      <c r="D15" s="662"/>
      <c r="E15" s="401"/>
      <c r="F15" s="401"/>
      <c r="G15" s="401"/>
      <c r="H15" s="401"/>
      <c r="I15" s="400"/>
      <c r="J15" s="630"/>
      <c r="K15" s="711" t="n">
        <f aca="false">SUM(I15:J15)</f>
        <v>0</v>
      </c>
    </row>
    <row r="16" customFormat="false" ht="13.5" hidden="false" customHeight="false" outlineLevel="0" collapsed="false">
      <c r="A16" s="457" t="n">
        <v>7</v>
      </c>
      <c r="B16" s="667"/>
      <c r="C16" s="662"/>
      <c r="D16" s="662"/>
      <c r="E16" s="401"/>
      <c r="F16" s="401"/>
      <c r="G16" s="401"/>
      <c r="H16" s="401"/>
      <c r="I16" s="400"/>
      <c r="J16" s="630"/>
      <c r="K16" s="711" t="n">
        <f aca="false">SUM(I16:J16)</f>
        <v>0</v>
      </c>
    </row>
    <row r="17" customFormat="false" ht="13.5" hidden="false" customHeight="false" outlineLevel="0" collapsed="false">
      <c r="A17" s="457" t="n">
        <v>8</v>
      </c>
      <c r="B17" s="667"/>
      <c r="C17" s="662"/>
      <c r="D17" s="662"/>
      <c r="E17" s="401"/>
      <c r="F17" s="401"/>
      <c r="G17" s="401"/>
      <c r="H17" s="401"/>
      <c r="I17" s="400"/>
      <c r="J17" s="630"/>
      <c r="K17" s="711" t="n">
        <f aca="false">SUM(I17:J17)</f>
        <v>0</v>
      </c>
    </row>
    <row r="18" customFormat="false" ht="13.5" hidden="false" customHeight="false" outlineLevel="0" collapsed="false">
      <c r="A18" s="457" t="n">
        <v>9</v>
      </c>
      <c r="B18" s="667"/>
      <c r="C18" s="662"/>
      <c r="D18" s="662"/>
      <c r="E18" s="401"/>
      <c r="F18" s="401"/>
      <c r="G18" s="401"/>
      <c r="H18" s="401"/>
      <c r="I18" s="400"/>
      <c r="J18" s="630"/>
      <c r="K18" s="711" t="n">
        <f aca="false">SUM(I18:J18)</f>
        <v>0</v>
      </c>
    </row>
    <row r="19" customFormat="false" ht="13.5" hidden="false" customHeight="false" outlineLevel="0" collapsed="false">
      <c r="A19" s="457" t="n">
        <v>10</v>
      </c>
      <c r="B19" s="667"/>
      <c r="C19" s="662"/>
      <c r="D19" s="662"/>
      <c r="E19" s="401"/>
      <c r="F19" s="401"/>
      <c r="G19" s="401"/>
      <c r="H19" s="401"/>
      <c r="I19" s="400"/>
      <c r="J19" s="630"/>
      <c r="K19" s="711" t="n">
        <f aca="false">SUM(I19:J19)</f>
        <v>0</v>
      </c>
    </row>
    <row r="20" customFormat="false" ht="13.5" hidden="false" customHeight="false" outlineLevel="0" collapsed="false">
      <c r="A20" s="457" t="n">
        <v>11</v>
      </c>
      <c r="B20" s="667"/>
      <c r="C20" s="662"/>
      <c r="D20" s="662"/>
      <c r="E20" s="401"/>
      <c r="F20" s="401"/>
      <c r="G20" s="401"/>
      <c r="H20" s="401"/>
      <c r="I20" s="400"/>
      <c r="J20" s="630"/>
      <c r="K20" s="711" t="n">
        <f aca="false">SUM(I20:J20)</f>
        <v>0</v>
      </c>
    </row>
    <row r="21" customFormat="false" ht="13.5" hidden="false" customHeight="false" outlineLevel="0" collapsed="false">
      <c r="A21" s="457" t="n">
        <v>12</v>
      </c>
      <c r="B21" s="667"/>
      <c r="C21" s="662"/>
      <c r="D21" s="662"/>
      <c r="E21" s="401"/>
      <c r="F21" s="401"/>
      <c r="G21" s="401"/>
      <c r="H21" s="401"/>
      <c r="I21" s="400"/>
      <c r="J21" s="630"/>
      <c r="K21" s="711" t="n">
        <f aca="false">SUM(I21:J21)</f>
        <v>0</v>
      </c>
    </row>
    <row r="22" customFormat="false" ht="13.5" hidden="false" customHeight="false" outlineLevel="0" collapsed="false">
      <c r="A22" s="457" t="n">
        <v>13</v>
      </c>
      <c r="B22" s="667"/>
      <c r="C22" s="662"/>
      <c r="D22" s="662"/>
      <c r="E22" s="401"/>
      <c r="F22" s="401"/>
      <c r="G22" s="401"/>
      <c r="H22" s="401"/>
      <c r="I22" s="400"/>
      <c r="J22" s="630"/>
      <c r="K22" s="711" t="n">
        <f aca="false">SUM(I22:J22)</f>
        <v>0</v>
      </c>
    </row>
    <row r="23" customFormat="false" ht="13.5" hidden="false" customHeight="false" outlineLevel="0" collapsed="false">
      <c r="A23" s="457" t="n">
        <v>14</v>
      </c>
      <c r="B23" s="667"/>
      <c r="C23" s="662"/>
      <c r="D23" s="662"/>
      <c r="E23" s="401"/>
      <c r="F23" s="401"/>
      <c r="G23" s="401"/>
      <c r="H23" s="401"/>
      <c r="I23" s="400"/>
      <c r="J23" s="630"/>
      <c r="K23" s="711" t="n">
        <f aca="false">SUM(I23:J23)</f>
        <v>0</v>
      </c>
    </row>
    <row r="24" customFormat="false" ht="13.5" hidden="false" customHeight="false" outlineLevel="0" collapsed="false">
      <c r="A24" s="457" t="n">
        <v>15</v>
      </c>
      <c r="B24" s="667"/>
      <c r="C24" s="662"/>
      <c r="D24" s="662"/>
      <c r="E24" s="401"/>
      <c r="F24" s="401"/>
      <c r="G24" s="401"/>
      <c r="H24" s="401"/>
      <c r="I24" s="400"/>
      <c r="J24" s="630"/>
      <c r="K24" s="711" t="n">
        <f aca="false">SUM(I24:J24)</f>
        <v>0</v>
      </c>
    </row>
    <row r="25" customFormat="false" ht="13.5" hidden="false" customHeight="false" outlineLevel="0" collapsed="false">
      <c r="A25" s="457" t="n">
        <v>16</v>
      </c>
      <c r="B25" s="667"/>
      <c r="C25" s="662"/>
      <c r="D25" s="662"/>
      <c r="E25" s="401"/>
      <c r="F25" s="401"/>
      <c r="G25" s="401"/>
      <c r="H25" s="401"/>
      <c r="I25" s="400"/>
      <c r="J25" s="630"/>
      <c r="K25" s="711" t="n">
        <f aca="false">SUM(I25:J25)</f>
        <v>0</v>
      </c>
    </row>
    <row r="26" customFormat="false" ht="13.5" hidden="false" customHeight="false" outlineLevel="0" collapsed="false">
      <c r="A26" s="457" t="s">
        <v>1112</v>
      </c>
      <c r="B26" s="393"/>
      <c r="C26" s="393"/>
      <c r="D26" s="393"/>
      <c r="E26" s="393"/>
      <c r="F26" s="393"/>
      <c r="G26" s="598"/>
      <c r="H26" s="598"/>
      <c r="I26" s="684" t="n">
        <f aca="false">SUM(I10:I25)</f>
        <v>0</v>
      </c>
      <c r="J26" s="684" t="n">
        <f aca="false">SUM(J10:J25)</f>
        <v>0</v>
      </c>
      <c r="K26" s="711" t="n">
        <f aca="false">SUM(I26:J26)</f>
        <v>0</v>
      </c>
    </row>
    <row r="27" customFormat="false" ht="13.5" hidden="false" customHeight="false" outlineLevel="0" collapsed="false">
      <c r="A27" s="240"/>
      <c r="B27" s="240"/>
      <c r="C27" s="240"/>
      <c r="D27" s="240"/>
      <c r="E27" s="240"/>
      <c r="F27" s="240"/>
      <c r="G27" s="240"/>
      <c r="H27" s="240"/>
      <c r="I27" s="240"/>
      <c r="J27" s="240"/>
    </row>
    <row r="28" customFormat="false" ht="13.5" hidden="false" customHeight="false" outlineLevel="0" collapsed="false">
      <c r="A28" s="240"/>
      <c r="B28" s="240"/>
      <c r="C28" s="240"/>
      <c r="D28" s="240"/>
      <c r="E28" s="240"/>
      <c r="F28" s="240"/>
      <c r="G28" s="240"/>
      <c r="H28" s="240"/>
      <c r="I28" s="240"/>
      <c r="J28" s="240"/>
    </row>
    <row r="29" customFormat="false" ht="13.5" hidden="false" customHeight="true" outlineLevel="0" collapsed="false">
      <c r="A29" s="244" t="s">
        <v>558</v>
      </c>
      <c r="B29" s="244"/>
      <c r="C29" s="278" t="s">
        <v>1223</v>
      </c>
      <c r="D29" s="278"/>
      <c r="E29" s="278"/>
      <c r="F29" s="278"/>
      <c r="G29" s="278"/>
      <c r="H29" s="278"/>
      <c r="I29" s="278"/>
      <c r="J29" s="240"/>
    </row>
    <row r="30" customFormat="false" ht="15" hidden="false" customHeight="true" outlineLevel="0" collapsed="false">
      <c r="A30" s="240"/>
      <c r="B30" s="240"/>
      <c r="C30" s="278" t="s">
        <v>1224</v>
      </c>
      <c r="D30" s="278"/>
      <c r="E30" s="278"/>
      <c r="F30" s="278"/>
      <c r="G30" s="278"/>
      <c r="H30" s="278"/>
      <c r="I30" s="278"/>
      <c r="J30" s="240"/>
    </row>
    <row r="31" customFormat="false" ht="15" hidden="false" customHeight="true" outlineLevel="0" collapsed="false">
      <c r="C31" s="278" t="s">
        <v>1225</v>
      </c>
      <c r="D31" s="278"/>
      <c r="E31" s="278"/>
      <c r="F31" s="278"/>
      <c r="G31" s="278"/>
      <c r="H31" s="278"/>
      <c r="I31" s="278"/>
    </row>
  </sheetData>
  <mergeCells count="61">
    <mergeCell ref="B2:K2"/>
    <mergeCell ref="B4:H4"/>
    <mergeCell ref="C6:E6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B26:D26"/>
    <mergeCell ref="E26:F26"/>
    <mergeCell ref="G26:H26"/>
    <mergeCell ref="A29:B29"/>
    <mergeCell ref="C29:I29"/>
    <mergeCell ref="C30:I30"/>
    <mergeCell ref="C31:I3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38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J18" activeCellId="0" sqref="J18"/>
    </sheetView>
  </sheetViews>
  <sheetFormatPr defaultColWidth="8.66796875" defaultRowHeight="13.5" zeroHeight="false" outlineLevelRow="0" outlineLevelCol="0"/>
  <cols>
    <col collapsed="false" customWidth="false" hidden="false" outlineLevel="0" max="6" min="1" style="240" width="8.67"/>
    <col collapsed="false" customWidth="true" hidden="false" outlineLevel="0" max="7" min="7" style="240" width="14.88"/>
    <col collapsed="false" customWidth="true" hidden="false" outlineLevel="0" max="8" min="8" style="240" width="11.67"/>
    <col collapsed="false" customWidth="true" hidden="false" outlineLevel="0" max="11" min="9" style="240" width="20.11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K2" s="241" t="s">
        <v>4</v>
      </c>
    </row>
    <row r="3" customFormat="false" ht="13.5" hidden="false" customHeight="true" outlineLevel="0" collapsed="false">
      <c r="B3" s="276" t="s">
        <v>1226</v>
      </c>
      <c r="C3" s="276"/>
      <c r="D3" s="276"/>
      <c r="E3" s="276"/>
      <c r="F3" s="276"/>
      <c r="G3" s="276"/>
      <c r="H3" s="276"/>
      <c r="I3" s="276"/>
      <c r="J3" s="276"/>
      <c r="K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</row>
    <row r="9" customFormat="false" ht="14.25" hidden="false" customHeight="false" outlineLevel="0" collapsed="false">
      <c r="I9" s="241" t="s">
        <v>245</v>
      </c>
      <c r="J9" s="241" t="s">
        <v>884</v>
      </c>
      <c r="K9" s="241" t="s">
        <v>4</v>
      </c>
    </row>
    <row r="10" customFormat="false" ht="45" hidden="false" customHeight="true" outlineLevel="0" collapsed="false">
      <c r="A10" s="659" t="s">
        <v>441</v>
      </c>
      <c r="B10" s="660" t="s">
        <v>1121</v>
      </c>
      <c r="C10" s="605" t="s">
        <v>1109</v>
      </c>
      <c r="D10" s="605"/>
      <c r="E10" s="647" t="s">
        <v>1110</v>
      </c>
      <c r="F10" s="647"/>
      <c r="G10" s="604" t="s">
        <v>1111</v>
      </c>
      <c r="H10" s="604"/>
      <c r="I10" s="606" t="s">
        <v>888</v>
      </c>
      <c r="J10" s="606" t="s">
        <v>889</v>
      </c>
      <c r="K10" s="635" t="s">
        <v>35</v>
      </c>
    </row>
    <row r="11" customFormat="false" ht="13.5" hidden="false" customHeight="false" outlineLevel="0" collapsed="false">
      <c r="A11" s="556" t="n">
        <v>1</v>
      </c>
      <c r="B11" s="661"/>
      <c r="C11" s="662"/>
      <c r="D11" s="662"/>
      <c r="E11" s="662"/>
      <c r="F11" s="662"/>
      <c r="G11" s="662"/>
      <c r="H11" s="662"/>
      <c r="I11" s="663"/>
      <c r="J11" s="664"/>
      <c r="K11" s="665" t="n">
        <f aca="false">SUM(I11:J11)</f>
        <v>0</v>
      </c>
    </row>
    <row r="12" customFormat="false" ht="13.5" hidden="false" customHeight="false" outlineLevel="0" collapsed="false">
      <c r="A12" s="556" t="n">
        <v>2</v>
      </c>
      <c r="B12" s="400"/>
      <c r="C12" s="662"/>
      <c r="D12" s="662"/>
      <c r="E12" s="401"/>
      <c r="F12" s="401"/>
      <c r="G12" s="401"/>
      <c r="H12" s="401"/>
      <c r="I12" s="612"/>
      <c r="J12" s="613"/>
      <c r="K12" s="666" t="n">
        <f aca="false">SUM(I12:J12)</f>
        <v>0</v>
      </c>
    </row>
    <row r="13" customFormat="false" ht="13.5" hidden="false" customHeight="false" outlineLevel="0" collapsed="false">
      <c r="A13" s="457" t="n">
        <v>3</v>
      </c>
      <c r="B13" s="667"/>
      <c r="C13" s="662"/>
      <c r="D13" s="662"/>
      <c r="E13" s="401"/>
      <c r="F13" s="401"/>
      <c r="G13" s="401"/>
      <c r="H13" s="401"/>
      <c r="I13" s="612"/>
      <c r="J13" s="613"/>
      <c r="K13" s="666" t="n">
        <f aca="false">SUM(I13:J13)</f>
        <v>0</v>
      </c>
    </row>
    <row r="14" customFormat="false" ht="13.5" hidden="false" customHeight="false" outlineLevel="0" collapsed="false">
      <c r="A14" s="255" t="n">
        <v>4</v>
      </c>
      <c r="B14" s="667"/>
      <c r="C14" s="662"/>
      <c r="D14" s="662"/>
      <c r="E14" s="401"/>
      <c r="F14" s="401"/>
      <c r="G14" s="401"/>
      <c r="H14" s="401"/>
      <c r="I14" s="612"/>
      <c r="J14" s="613"/>
      <c r="K14" s="666" t="n">
        <f aca="false">SUM(I14:J14)</f>
        <v>0</v>
      </c>
    </row>
    <row r="15" customFormat="false" ht="13.5" hidden="false" customHeight="false" outlineLevel="0" collapsed="false">
      <c r="A15" s="457" t="n">
        <v>5</v>
      </c>
      <c r="B15" s="667"/>
      <c r="C15" s="662"/>
      <c r="D15" s="662"/>
      <c r="E15" s="401"/>
      <c r="F15" s="401"/>
      <c r="G15" s="401"/>
      <c r="H15" s="401"/>
      <c r="I15" s="612"/>
      <c r="J15" s="613"/>
      <c r="K15" s="666" t="n">
        <f aca="false">SUM(I15:J15)</f>
        <v>0</v>
      </c>
    </row>
    <row r="16" customFormat="false" ht="13.5" hidden="false" customHeight="false" outlineLevel="0" collapsed="false">
      <c r="A16" s="457" t="n">
        <v>6</v>
      </c>
      <c r="B16" s="667"/>
      <c r="C16" s="662"/>
      <c r="D16" s="662"/>
      <c r="E16" s="401"/>
      <c r="F16" s="401"/>
      <c r="G16" s="401"/>
      <c r="H16" s="401"/>
      <c r="I16" s="612"/>
      <c r="J16" s="613"/>
      <c r="K16" s="666" t="n">
        <f aca="false">SUM(I16:J16)</f>
        <v>0</v>
      </c>
    </row>
    <row r="17" customFormat="false" ht="13.5" hidden="false" customHeight="false" outlineLevel="0" collapsed="false">
      <c r="A17" s="255" t="n">
        <v>7</v>
      </c>
      <c r="B17" s="667"/>
      <c r="C17" s="662"/>
      <c r="D17" s="662"/>
      <c r="E17" s="401"/>
      <c r="F17" s="401"/>
      <c r="G17" s="401"/>
      <c r="H17" s="401"/>
      <c r="I17" s="612"/>
      <c r="J17" s="613"/>
      <c r="K17" s="666" t="n">
        <f aca="false">SUM(I17:J17)</f>
        <v>0</v>
      </c>
    </row>
    <row r="18" customFormat="false" ht="13.5" hidden="false" customHeight="false" outlineLevel="0" collapsed="false">
      <c r="A18" s="457" t="n">
        <v>8</v>
      </c>
      <c r="B18" s="667"/>
      <c r="C18" s="662"/>
      <c r="D18" s="662"/>
      <c r="E18" s="401"/>
      <c r="F18" s="401"/>
      <c r="G18" s="401"/>
      <c r="H18" s="401"/>
      <c r="I18" s="612"/>
      <c r="J18" s="613"/>
      <c r="K18" s="666" t="n">
        <f aca="false">SUM(I18:J18)</f>
        <v>0</v>
      </c>
    </row>
    <row r="19" customFormat="false" ht="13.5" hidden="false" customHeight="false" outlineLevel="0" collapsed="false">
      <c r="A19" s="255" t="n">
        <v>9</v>
      </c>
      <c r="B19" s="667"/>
      <c r="C19" s="662"/>
      <c r="D19" s="662"/>
      <c r="E19" s="401"/>
      <c r="F19" s="401"/>
      <c r="G19" s="401"/>
      <c r="H19" s="401"/>
      <c r="I19" s="612"/>
      <c r="J19" s="613"/>
      <c r="K19" s="666" t="n">
        <f aca="false">SUM(I19:J19)</f>
        <v>0</v>
      </c>
    </row>
    <row r="20" customFormat="false" ht="13.5" hidden="false" customHeight="false" outlineLevel="0" collapsed="false">
      <c r="A20" s="457" t="n">
        <v>10</v>
      </c>
      <c r="B20" s="667"/>
      <c r="C20" s="662"/>
      <c r="D20" s="662"/>
      <c r="E20" s="401"/>
      <c r="F20" s="401"/>
      <c r="G20" s="401"/>
      <c r="H20" s="401"/>
      <c r="I20" s="612"/>
      <c r="J20" s="613"/>
      <c r="K20" s="666" t="n">
        <f aca="false">SUM(I20:J20)</f>
        <v>0</v>
      </c>
    </row>
    <row r="21" customFormat="false" ht="13.5" hidden="false" customHeight="false" outlineLevel="0" collapsed="false">
      <c r="A21" s="457" t="n">
        <v>11</v>
      </c>
      <c r="B21" s="667"/>
      <c r="C21" s="662"/>
      <c r="D21" s="662"/>
      <c r="E21" s="401"/>
      <c r="F21" s="401"/>
      <c r="G21" s="401"/>
      <c r="H21" s="401"/>
      <c r="I21" s="612"/>
      <c r="J21" s="613"/>
      <c r="K21" s="666" t="n">
        <f aca="false">SUM(I21:J21)</f>
        <v>0</v>
      </c>
    </row>
    <row r="22" customFormat="false" ht="13.5" hidden="false" customHeight="false" outlineLevel="0" collapsed="false">
      <c r="A22" s="255" t="n">
        <v>12</v>
      </c>
      <c r="B22" s="667"/>
      <c r="C22" s="662"/>
      <c r="D22" s="662"/>
      <c r="E22" s="401"/>
      <c r="F22" s="401"/>
      <c r="G22" s="401"/>
      <c r="H22" s="401"/>
      <c r="I22" s="612"/>
      <c r="J22" s="613"/>
      <c r="K22" s="666" t="n">
        <f aca="false">SUM(I22:J22)</f>
        <v>0</v>
      </c>
    </row>
    <row r="23" customFormat="false" ht="13.5" hidden="false" customHeight="false" outlineLevel="0" collapsed="false">
      <c r="A23" s="457" t="n">
        <v>13</v>
      </c>
      <c r="B23" s="667"/>
      <c r="C23" s="662"/>
      <c r="D23" s="662"/>
      <c r="E23" s="401"/>
      <c r="F23" s="401"/>
      <c r="G23" s="401"/>
      <c r="H23" s="401"/>
      <c r="I23" s="612"/>
      <c r="J23" s="613"/>
      <c r="K23" s="666" t="n">
        <f aca="false">SUM(I23:J23)</f>
        <v>0</v>
      </c>
    </row>
    <row r="24" customFormat="false" ht="13.5" hidden="false" customHeight="false" outlineLevel="0" collapsed="false">
      <c r="A24" s="255" t="n">
        <v>14</v>
      </c>
      <c r="B24" s="667"/>
      <c r="C24" s="662"/>
      <c r="D24" s="662"/>
      <c r="E24" s="401"/>
      <c r="F24" s="401"/>
      <c r="G24" s="401"/>
      <c r="H24" s="401"/>
      <c r="I24" s="612"/>
      <c r="J24" s="613"/>
      <c r="K24" s="666" t="n">
        <f aca="false">SUM(I24:J24)</f>
        <v>0</v>
      </c>
    </row>
    <row r="25" customFormat="false" ht="13.5" hidden="false" customHeight="false" outlineLevel="0" collapsed="false">
      <c r="A25" s="457" t="n">
        <v>15</v>
      </c>
      <c r="B25" s="667"/>
      <c r="C25" s="662"/>
      <c r="D25" s="662"/>
      <c r="E25" s="401"/>
      <c r="F25" s="401"/>
      <c r="G25" s="401"/>
      <c r="H25" s="401"/>
      <c r="I25" s="612"/>
      <c r="J25" s="613"/>
      <c r="K25" s="666" t="n">
        <f aca="false">SUM(I25:J25)</f>
        <v>0</v>
      </c>
    </row>
    <row r="26" customFormat="false" ht="13.5" hidden="false" customHeight="false" outlineLevel="0" collapsed="false">
      <c r="A26" s="457" t="n">
        <v>16</v>
      </c>
      <c r="B26" s="667"/>
      <c r="C26" s="662"/>
      <c r="D26" s="662"/>
      <c r="E26" s="401"/>
      <c r="F26" s="401"/>
      <c r="G26" s="401"/>
      <c r="H26" s="401"/>
      <c r="I26" s="612"/>
      <c r="J26" s="613"/>
      <c r="K26" s="666" t="n">
        <f aca="false">SUM(I26:J26)</f>
        <v>0</v>
      </c>
    </row>
    <row r="27" customFormat="false" ht="13.5" hidden="false" customHeight="false" outlineLevel="0" collapsed="false">
      <c r="A27" s="255" t="n">
        <v>17</v>
      </c>
      <c r="B27" s="667"/>
      <c r="C27" s="662"/>
      <c r="D27" s="662"/>
      <c r="E27" s="401"/>
      <c r="F27" s="401"/>
      <c r="G27" s="401"/>
      <c r="H27" s="401"/>
      <c r="I27" s="612"/>
      <c r="J27" s="613"/>
      <c r="K27" s="666" t="n">
        <f aca="false">SUM(I27:J27)</f>
        <v>0</v>
      </c>
    </row>
    <row r="28" customFormat="false" ht="13.5" hidden="false" customHeight="false" outlineLevel="0" collapsed="false">
      <c r="A28" s="457" t="n">
        <v>18</v>
      </c>
      <c r="B28" s="667"/>
      <c r="C28" s="662"/>
      <c r="D28" s="662"/>
      <c r="E28" s="401"/>
      <c r="F28" s="401"/>
      <c r="G28" s="401"/>
      <c r="H28" s="401"/>
      <c r="I28" s="612"/>
      <c r="J28" s="613"/>
      <c r="K28" s="666" t="n">
        <f aca="false">SUM(I28:J28)</f>
        <v>0</v>
      </c>
    </row>
    <row r="29" customFormat="false" ht="13.5" hidden="false" customHeight="false" outlineLevel="0" collapsed="false">
      <c r="A29" s="255" t="n">
        <v>19</v>
      </c>
      <c r="B29" s="667"/>
      <c r="C29" s="662"/>
      <c r="D29" s="662"/>
      <c r="E29" s="401"/>
      <c r="F29" s="401"/>
      <c r="G29" s="401"/>
      <c r="H29" s="401"/>
      <c r="I29" s="612"/>
      <c r="J29" s="613"/>
      <c r="K29" s="666" t="n">
        <f aca="false">SUM(I29:J29)</f>
        <v>0</v>
      </c>
    </row>
    <row r="30" customFormat="false" ht="13.5" hidden="false" customHeight="false" outlineLevel="0" collapsed="false">
      <c r="A30" s="457" t="n">
        <v>20</v>
      </c>
      <c r="B30" s="667"/>
      <c r="C30" s="662"/>
      <c r="D30" s="662"/>
      <c r="E30" s="401"/>
      <c r="F30" s="401"/>
      <c r="G30" s="401"/>
      <c r="H30" s="401"/>
      <c r="I30" s="612"/>
      <c r="J30" s="613"/>
      <c r="K30" s="666" t="n">
        <f aca="false">SUM(I30:J30)</f>
        <v>0</v>
      </c>
    </row>
    <row r="31" customFormat="false" ht="13.5" hidden="false" customHeight="false" outlineLevel="0" collapsed="false">
      <c r="A31" s="457" t="s">
        <v>1112</v>
      </c>
      <c r="B31" s="393"/>
      <c r="C31" s="393"/>
      <c r="D31" s="393"/>
      <c r="E31" s="393"/>
      <c r="F31" s="393"/>
      <c r="G31" s="598"/>
      <c r="H31" s="598"/>
      <c r="I31" s="668" t="n">
        <f aca="false">SUM(I11:I30)</f>
        <v>0</v>
      </c>
      <c r="J31" s="668" t="n">
        <f aca="false">SUM(J11:J30)</f>
        <v>0</v>
      </c>
      <c r="K31" s="666" t="n">
        <f aca="false">SUM(I31:J31)</f>
        <v>0</v>
      </c>
    </row>
    <row r="34" customFormat="false" ht="13.5" hidden="false" customHeight="true" outlineLevel="0" collapsed="false">
      <c r="A34" s="244" t="s">
        <v>558</v>
      </c>
      <c r="B34" s="244"/>
      <c r="C34" s="278" t="s">
        <v>1227</v>
      </c>
      <c r="D34" s="278"/>
      <c r="E34" s="278"/>
      <c r="F34" s="278"/>
      <c r="G34" s="278"/>
      <c r="H34" s="278"/>
      <c r="I34" s="278"/>
    </row>
    <row r="35" customFormat="false" ht="15" hidden="false" customHeight="true" outlineLevel="0" collapsed="false">
      <c r="C35" s="278" t="s">
        <v>1228</v>
      </c>
      <c r="D35" s="278"/>
      <c r="E35" s="278"/>
      <c r="F35" s="278"/>
      <c r="G35" s="278"/>
      <c r="H35" s="278"/>
      <c r="I35" s="278"/>
    </row>
    <row r="36" customFormat="false" ht="15" hidden="false" customHeight="true" outlineLevel="0" collapsed="false">
      <c r="C36" s="278" t="s">
        <v>1229</v>
      </c>
      <c r="D36" s="278"/>
      <c r="E36" s="278"/>
      <c r="F36" s="278"/>
      <c r="G36" s="278"/>
      <c r="H36" s="278"/>
      <c r="I36" s="278"/>
    </row>
    <row r="37" customFormat="false" ht="12.75" hidden="false" customHeight="false" outlineLevel="0" collapsed="false"/>
    <row r="38" customFormat="false" ht="12.75" hidden="false" customHeight="false" outlineLevel="0" collapsed="false"/>
  </sheetData>
  <mergeCells count="73">
    <mergeCell ref="B3:K3"/>
    <mergeCell ref="B5:H5"/>
    <mergeCell ref="C7:E7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31:D31"/>
    <mergeCell ref="E31:F31"/>
    <mergeCell ref="G31:H31"/>
    <mergeCell ref="A34:B34"/>
    <mergeCell ref="C34:I34"/>
    <mergeCell ref="C35:I35"/>
    <mergeCell ref="C36:I3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21"/>
  <sheetViews>
    <sheetView showFormulas="false" showGridLines="true" showRowColHeaders="true" showZeros="true" rightToLeft="false" tabSelected="false" showOutlineSymbols="true" defaultGridColor="true" view="normal" topLeftCell="A4" colorId="64" zoomScale="100" zoomScaleNormal="100" zoomScalePageLayoutView="100" workbookViewId="0">
      <selection pane="topLeft" activeCell="I11" activeCellId="0" sqref="I11"/>
    </sheetView>
  </sheetViews>
  <sheetFormatPr defaultColWidth="8.66796875" defaultRowHeight="13.5" zeroHeight="false" outlineLevelRow="0" outlineLevelCol="0"/>
  <cols>
    <col collapsed="false" customWidth="false" hidden="false" outlineLevel="0" max="6" min="1" style="240" width="8.67"/>
    <col collapsed="false" customWidth="true" hidden="false" outlineLevel="0" max="7" min="7" style="240" width="12.67"/>
    <col collapsed="false" customWidth="false" hidden="false" outlineLevel="0" max="8" min="8" style="240" width="8.67"/>
    <col collapsed="false" customWidth="true" hidden="false" outlineLevel="0" max="11" min="9" style="240" width="20.56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J2" s="241" t="s">
        <v>4</v>
      </c>
    </row>
    <row r="3" customFormat="false" ht="27.75" hidden="false" customHeight="true" outlineLevel="0" collapsed="false">
      <c r="B3" s="276" t="s">
        <v>1230</v>
      </c>
      <c r="C3" s="276"/>
      <c r="D3" s="276"/>
      <c r="E3" s="276"/>
      <c r="F3" s="276"/>
      <c r="G3" s="276"/>
      <c r="H3" s="276"/>
      <c r="I3" s="276"/>
      <c r="J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5"/>
      <c r="I5" s="245"/>
      <c r="J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8" t="n">
        <f aca="false">'150.00'!K10</f>
        <v>2025</v>
      </c>
      <c r="I8" s="243"/>
      <c r="J8" s="243"/>
    </row>
    <row r="9" customFormat="false" ht="14.25" hidden="false" customHeight="false" outlineLevel="0" collapsed="false">
      <c r="I9" s="241" t="s">
        <v>245</v>
      </c>
      <c r="J9" s="241" t="s">
        <v>884</v>
      </c>
      <c r="K9" s="241" t="s">
        <v>4</v>
      </c>
    </row>
    <row r="10" customFormat="false" ht="45.75" hidden="false" customHeight="true" outlineLevel="0" collapsed="false">
      <c r="A10" s="249" t="s">
        <v>441</v>
      </c>
      <c r="B10" s="622" t="s">
        <v>520</v>
      </c>
      <c r="C10" s="622"/>
      <c r="D10" s="622"/>
      <c r="E10" s="622"/>
      <c r="F10" s="622"/>
      <c r="G10" s="622"/>
      <c r="H10" s="622"/>
      <c r="I10" s="606" t="s">
        <v>888</v>
      </c>
      <c r="J10" s="606" t="s">
        <v>889</v>
      </c>
      <c r="K10" s="635" t="s">
        <v>35</v>
      </c>
    </row>
    <row r="11" customFormat="false" ht="35.25" hidden="false" customHeight="true" outlineLevel="0" collapsed="false">
      <c r="A11" s="252" t="n">
        <v>1</v>
      </c>
      <c r="B11" s="734" t="s">
        <v>1231</v>
      </c>
      <c r="C11" s="734"/>
      <c r="D11" s="734"/>
      <c r="E11" s="734"/>
      <c r="F11" s="734"/>
      <c r="G11" s="734"/>
      <c r="H11" s="734"/>
      <c r="I11" s="735" t="n">
        <f aca="false">SUM(I13:I16)</f>
        <v>0</v>
      </c>
      <c r="J11" s="735" t="n">
        <f aca="false">SUM(J13:J16)</f>
        <v>0</v>
      </c>
      <c r="K11" s="736" t="n">
        <f aca="false">SUM(I11:J11)</f>
        <v>0</v>
      </c>
    </row>
    <row r="12" customFormat="false" ht="23.25" hidden="false" customHeight="true" outlineLevel="0" collapsed="false">
      <c r="A12" s="252"/>
      <c r="B12" s="468" t="s">
        <v>893</v>
      </c>
      <c r="C12" s="468"/>
      <c r="D12" s="468"/>
      <c r="E12" s="468"/>
      <c r="F12" s="468"/>
      <c r="G12" s="468"/>
      <c r="H12" s="468"/>
      <c r="I12" s="78"/>
      <c r="J12" s="234"/>
      <c r="K12" s="737" t="n">
        <f aca="false">SUM(I12:J12)</f>
        <v>0</v>
      </c>
    </row>
    <row r="13" customFormat="false" ht="25.5" hidden="false" customHeight="true" outlineLevel="0" collapsed="false">
      <c r="A13" s="255" t="s">
        <v>1052</v>
      </c>
      <c r="B13" s="468" t="s">
        <v>1232</v>
      </c>
      <c r="C13" s="468"/>
      <c r="D13" s="468"/>
      <c r="E13" s="468"/>
      <c r="F13" s="468"/>
      <c r="G13" s="468"/>
      <c r="H13" s="468"/>
      <c r="I13" s="400"/>
      <c r="J13" s="630"/>
      <c r="K13" s="737" t="n">
        <f aca="false">SUM(I13:J13)</f>
        <v>0</v>
      </c>
    </row>
    <row r="14" customFormat="false" ht="25.5" hidden="false" customHeight="true" outlineLevel="0" collapsed="false">
      <c r="A14" s="255" t="s">
        <v>1054</v>
      </c>
      <c r="B14" s="468" t="s">
        <v>1233</v>
      </c>
      <c r="C14" s="468"/>
      <c r="D14" s="468"/>
      <c r="E14" s="468"/>
      <c r="F14" s="468"/>
      <c r="G14" s="468"/>
      <c r="H14" s="468"/>
      <c r="I14" s="400"/>
      <c r="J14" s="630"/>
      <c r="K14" s="737" t="n">
        <f aca="false">SUM(I14:J14)</f>
        <v>0</v>
      </c>
    </row>
    <row r="15" customFormat="false" ht="26.25" hidden="false" customHeight="true" outlineLevel="0" collapsed="false">
      <c r="A15" s="255" t="s">
        <v>1234</v>
      </c>
      <c r="B15" s="468" t="s">
        <v>1235</v>
      </c>
      <c r="C15" s="468"/>
      <c r="D15" s="468"/>
      <c r="E15" s="468"/>
      <c r="F15" s="468"/>
      <c r="G15" s="468"/>
      <c r="H15" s="468"/>
      <c r="I15" s="400"/>
      <c r="J15" s="630"/>
      <c r="K15" s="737" t="n">
        <f aca="false">SUM(I15:J15)</f>
        <v>0</v>
      </c>
    </row>
    <row r="16" customFormat="false" ht="25.5" hidden="false" customHeight="true" outlineLevel="0" collapsed="false">
      <c r="A16" s="514" t="s">
        <v>1056</v>
      </c>
      <c r="B16" s="625" t="s">
        <v>1236</v>
      </c>
      <c r="C16" s="625"/>
      <c r="D16" s="625"/>
      <c r="E16" s="625"/>
      <c r="F16" s="625"/>
      <c r="G16" s="625"/>
      <c r="H16" s="625"/>
      <c r="I16" s="400"/>
      <c r="J16" s="630"/>
      <c r="K16" s="737" t="n">
        <f aca="false">SUM(I16:J16)</f>
        <v>0</v>
      </c>
    </row>
    <row r="17" customFormat="false" ht="13.5" hidden="false" customHeight="false" outlineLevel="0" collapsed="false">
      <c r="A17" s="243"/>
      <c r="B17" s="244"/>
      <c r="C17" s="244"/>
      <c r="D17" s="244"/>
      <c r="E17" s="244"/>
      <c r="F17" s="244"/>
      <c r="G17" s="244"/>
      <c r="H17" s="244"/>
      <c r="I17" s="244"/>
      <c r="J17" s="244"/>
    </row>
    <row r="18" customFormat="false" ht="13.5" hidden="false" customHeight="false" outlineLevel="0" collapsed="false">
      <c r="A18" s="243"/>
      <c r="B18" s="244"/>
      <c r="C18" s="244"/>
      <c r="D18" s="244"/>
      <c r="E18" s="244"/>
      <c r="F18" s="244"/>
      <c r="G18" s="244"/>
      <c r="H18" s="244"/>
      <c r="I18" s="244"/>
      <c r="J18" s="244"/>
    </row>
    <row r="19" customFormat="false" ht="21" hidden="false" customHeight="true" outlineLevel="0" collapsed="false">
      <c r="A19" s="244" t="s">
        <v>558</v>
      </c>
      <c r="B19" s="244"/>
      <c r="C19" s="278" t="s">
        <v>1237</v>
      </c>
      <c r="D19" s="278"/>
      <c r="E19" s="278"/>
      <c r="F19" s="278"/>
      <c r="G19" s="278"/>
      <c r="H19" s="278"/>
      <c r="I19" s="278"/>
    </row>
    <row r="20" customFormat="false" ht="21" hidden="false" customHeight="true" outlineLevel="0" collapsed="false">
      <c r="C20" s="278" t="s">
        <v>1238</v>
      </c>
      <c r="D20" s="278"/>
      <c r="E20" s="278"/>
      <c r="F20" s="278"/>
      <c r="G20" s="278"/>
      <c r="H20" s="278"/>
      <c r="I20" s="278"/>
    </row>
    <row r="21" customFormat="false" ht="21" hidden="false" customHeight="true" outlineLevel="0" collapsed="false">
      <c r="C21" s="278" t="s">
        <v>1239</v>
      </c>
      <c r="D21" s="278"/>
      <c r="E21" s="278"/>
      <c r="F21" s="278"/>
      <c r="G21" s="278"/>
      <c r="H21" s="278"/>
      <c r="I21" s="278"/>
    </row>
  </sheetData>
  <mergeCells count="14">
    <mergeCell ref="B3:J3"/>
    <mergeCell ref="B5:G5"/>
    <mergeCell ref="C7:E7"/>
    <mergeCell ref="B10:H10"/>
    <mergeCell ref="B11:H11"/>
    <mergeCell ref="B12:H12"/>
    <mergeCell ref="B13:H13"/>
    <mergeCell ref="B14:H14"/>
    <mergeCell ref="B15:H15"/>
    <mergeCell ref="B16:H16"/>
    <mergeCell ref="A19:B19"/>
    <mergeCell ref="C19:I19"/>
    <mergeCell ref="C20:I20"/>
    <mergeCell ref="C21:I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J19" activeCellId="0" sqref="J19"/>
    </sheetView>
  </sheetViews>
  <sheetFormatPr defaultColWidth="8.66796875" defaultRowHeight="13.5" zeroHeight="false" outlineLevelRow="0" outlineLevelCol="0"/>
  <cols>
    <col collapsed="false" customWidth="false" hidden="false" outlineLevel="0" max="6" min="1" style="240" width="8.67"/>
    <col collapsed="false" customWidth="true" hidden="false" outlineLevel="0" max="7" min="7" style="240" width="12.11"/>
    <col collapsed="false" customWidth="true" hidden="false" outlineLevel="0" max="8" min="8" style="240" width="12.88"/>
    <col collapsed="false" customWidth="true" hidden="false" outlineLevel="0" max="11" min="9" style="240" width="21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K2" s="241" t="s">
        <v>4</v>
      </c>
    </row>
    <row r="3" customFormat="false" ht="13.5" hidden="false" customHeight="true" outlineLevel="0" collapsed="false">
      <c r="B3" s="276" t="s">
        <v>1240</v>
      </c>
      <c r="C3" s="276"/>
      <c r="D3" s="276"/>
      <c r="E3" s="276"/>
      <c r="F3" s="276"/>
      <c r="G3" s="276"/>
      <c r="H3" s="276"/>
      <c r="I3" s="276"/>
      <c r="J3" s="276"/>
      <c r="K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  <c r="K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2"/>
      <c r="I5" s="245"/>
      <c r="J5" s="245"/>
      <c r="K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  <c r="J7" s="243"/>
      <c r="K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248" t="n">
        <f aca="false">'150.00'!K10</f>
        <v>2025</v>
      </c>
      <c r="J8" s="243"/>
      <c r="K8" s="243"/>
    </row>
    <row r="9" customFormat="false" ht="14.25" hidden="false" customHeight="false" outlineLevel="0" collapsed="false">
      <c r="I9" s="241" t="s">
        <v>245</v>
      </c>
      <c r="J9" s="241" t="s">
        <v>884</v>
      </c>
      <c r="K9" s="241" t="s">
        <v>4</v>
      </c>
    </row>
    <row r="10" customFormat="false" ht="48.75" hidden="false" customHeight="true" outlineLevel="0" collapsed="false">
      <c r="A10" s="249" t="s">
        <v>441</v>
      </c>
      <c r="B10" s="622" t="s">
        <v>520</v>
      </c>
      <c r="C10" s="622"/>
      <c r="D10" s="622"/>
      <c r="E10" s="622"/>
      <c r="F10" s="622"/>
      <c r="G10" s="622"/>
      <c r="H10" s="622"/>
      <c r="I10" s="606" t="s">
        <v>888</v>
      </c>
      <c r="J10" s="606" t="s">
        <v>889</v>
      </c>
      <c r="K10" s="635" t="s">
        <v>35</v>
      </c>
    </row>
    <row r="11" customFormat="false" ht="33" hidden="false" customHeight="true" outlineLevel="0" collapsed="false">
      <c r="A11" s="738" t="n">
        <v>1</v>
      </c>
      <c r="B11" s="739" t="s">
        <v>1241</v>
      </c>
      <c r="C11" s="739"/>
      <c r="D11" s="739"/>
      <c r="E11" s="739"/>
      <c r="F11" s="739"/>
      <c r="G11" s="739"/>
      <c r="H11" s="739"/>
      <c r="I11" s="740" t="n">
        <f aca="false">SUM(I13:I16)</f>
        <v>0</v>
      </c>
      <c r="J11" s="740" t="n">
        <f aca="false">SUM(J13:J16)</f>
        <v>0</v>
      </c>
      <c r="K11" s="741" t="n">
        <f aca="false">SUM(I11:J11)</f>
        <v>0</v>
      </c>
    </row>
    <row r="12" customFormat="false" ht="15" hidden="false" customHeight="true" outlineLevel="0" collapsed="false">
      <c r="A12" s="650"/>
      <c r="B12" s="468" t="s">
        <v>893</v>
      </c>
      <c r="C12" s="468"/>
      <c r="D12" s="468"/>
      <c r="E12" s="468"/>
      <c r="F12" s="468"/>
      <c r="G12" s="468"/>
      <c r="H12" s="468"/>
      <c r="I12" s="742"/>
      <c r="J12" s="238"/>
      <c r="K12" s="743" t="n">
        <f aca="false">SUM(I12:J12)</f>
        <v>0</v>
      </c>
    </row>
    <row r="13" customFormat="false" ht="24.75" hidden="false" customHeight="true" outlineLevel="0" collapsed="false">
      <c r="A13" s="255" t="s">
        <v>1052</v>
      </c>
      <c r="B13" s="468" t="s">
        <v>1242</v>
      </c>
      <c r="C13" s="468"/>
      <c r="D13" s="468"/>
      <c r="E13" s="468"/>
      <c r="F13" s="468"/>
      <c r="G13" s="468"/>
      <c r="H13" s="468"/>
      <c r="I13" s="612"/>
      <c r="J13" s="613"/>
      <c r="K13" s="743" t="n">
        <f aca="false">SUM(I13:J13)</f>
        <v>0</v>
      </c>
    </row>
    <row r="14" customFormat="false" ht="24.75" hidden="false" customHeight="true" outlineLevel="0" collapsed="false">
      <c r="A14" s="255" t="s">
        <v>1054</v>
      </c>
      <c r="B14" s="468" t="s">
        <v>1243</v>
      </c>
      <c r="C14" s="468"/>
      <c r="D14" s="468"/>
      <c r="E14" s="468"/>
      <c r="F14" s="468"/>
      <c r="G14" s="468"/>
      <c r="H14" s="468"/>
      <c r="I14" s="612"/>
      <c r="J14" s="613"/>
      <c r="K14" s="743" t="n">
        <f aca="false">SUM(I14:J14)</f>
        <v>0</v>
      </c>
    </row>
    <row r="15" customFormat="false" ht="26.25" hidden="false" customHeight="true" outlineLevel="0" collapsed="false">
      <c r="A15" s="255" t="s">
        <v>1234</v>
      </c>
      <c r="B15" s="468" t="s">
        <v>1244</v>
      </c>
      <c r="C15" s="468"/>
      <c r="D15" s="468"/>
      <c r="E15" s="468"/>
      <c r="F15" s="468"/>
      <c r="G15" s="468"/>
      <c r="H15" s="468"/>
      <c r="I15" s="612"/>
      <c r="J15" s="613"/>
      <c r="K15" s="743" t="n">
        <f aca="false">SUM(I15:J15)</f>
        <v>0</v>
      </c>
    </row>
    <row r="16" customFormat="false" ht="24" hidden="false" customHeight="true" outlineLevel="0" collapsed="false">
      <c r="A16" s="514" t="s">
        <v>1056</v>
      </c>
      <c r="B16" s="625" t="s">
        <v>1245</v>
      </c>
      <c r="C16" s="625"/>
      <c r="D16" s="625"/>
      <c r="E16" s="625"/>
      <c r="F16" s="625"/>
      <c r="G16" s="625"/>
      <c r="H16" s="625"/>
      <c r="I16" s="612"/>
      <c r="J16" s="613"/>
      <c r="K16" s="743" t="n">
        <f aca="false">SUM(I16:J16)</f>
        <v>0</v>
      </c>
    </row>
    <row r="17" customFormat="false" ht="13.5" hidden="false" customHeight="false" outlineLevel="0" collapsed="false">
      <c r="A17" s="243"/>
      <c r="B17" s="244"/>
      <c r="C17" s="244"/>
      <c r="D17" s="244"/>
      <c r="E17" s="244"/>
      <c r="F17" s="244"/>
      <c r="G17" s="244"/>
      <c r="H17" s="244"/>
      <c r="I17" s="244"/>
      <c r="J17" s="244"/>
      <c r="K17" s="244"/>
    </row>
    <row r="18" customFormat="false" ht="13.5" hidden="false" customHeight="false" outlineLevel="0" collapsed="false">
      <c r="A18" s="243"/>
      <c r="B18" s="244"/>
      <c r="C18" s="244"/>
      <c r="D18" s="244"/>
      <c r="E18" s="244"/>
      <c r="F18" s="244"/>
      <c r="G18" s="244"/>
      <c r="H18" s="244"/>
      <c r="I18" s="244"/>
      <c r="J18" s="244"/>
      <c r="K18" s="244"/>
    </row>
    <row r="19" customFormat="false" ht="29.25" hidden="false" customHeight="true" outlineLevel="0" collapsed="false">
      <c r="A19" s="242" t="s">
        <v>558</v>
      </c>
      <c r="B19" s="242"/>
      <c r="C19" s="278" t="s">
        <v>1246</v>
      </c>
      <c r="D19" s="278"/>
      <c r="E19" s="278"/>
      <c r="F19" s="278"/>
      <c r="G19" s="278"/>
      <c r="H19" s="278"/>
      <c r="I19" s="278"/>
    </row>
    <row r="20" customFormat="false" ht="13.5" hidden="false" customHeight="true" outlineLevel="0" collapsed="false">
      <c r="C20" s="278" t="s">
        <v>1247</v>
      </c>
      <c r="D20" s="278"/>
      <c r="E20" s="278"/>
      <c r="F20" s="278"/>
      <c r="G20" s="278"/>
      <c r="H20" s="278"/>
      <c r="I20" s="278"/>
    </row>
    <row r="21" customFormat="false" ht="13.5" hidden="false" customHeight="true" outlineLevel="0" collapsed="false">
      <c r="C21" s="278" t="s">
        <v>1248</v>
      </c>
      <c r="D21" s="278"/>
      <c r="E21" s="278"/>
      <c r="F21" s="278"/>
      <c r="G21" s="278"/>
      <c r="H21" s="278"/>
      <c r="I21" s="278"/>
    </row>
  </sheetData>
  <mergeCells count="14">
    <mergeCell ref="B3:K3"/>
    <mergeCell ref="B5:H5"/>
    <mergeCell ref="C7:E7"/>
    <mergeCell ref="B10:H10"/>
    <mergeCell ref="B11:H11"/>
    <mergeCell ref="B12:H12"/>
    <mergeCell ref="B13:H13"/>
    <mergeCell ref="B14:H14"/>
    <mergeCell ref="B15:H15"/>
    <mergeCell ref="B16:H16"/>
    <mergeCell ref="A19:B19"/>
    <mergeCell ref="C19:I19"/>
    <mergeCell ref="C20:I20"/>
    <mergeCell ref="C21:I2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M19" activeCellId="0" sqref="M19"/>
    </sheetView>
  </sheetViews>
  <sheetFormatPr defaultColWidth="8.66796875" defaultRowHeight="13.5" zeroHeight="false" outlineLevelRow="0" outlineLevelCol="0"/>
  <cols>
    <col collapsed="false" customWidth="false" hidden="false" outlineLevel="0" max="4" min="1" style="240" width="8.67"/>
    <col collapsed="false" customWidth="true" hidden="false" outlineLevel="0" max="5" min="5" style="240" width="13.88"/>
    <col collapsed="false" customWidth="false" hidden="false" outlineLevel="0" max="8" min="6" style="240" width="8.67"/>
    <col collapsed="false" customWidth="true" hidden="false" outlineLevel="0" max="11" min="9" style="240" width="18.88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I2" s="241" t="s">
        <v>4</v>
      </c>
    </row>
    <row r="3" customFormat="false" ht="13.5" hidden="false" customHeight="true" outlineLevel="0" collapsed="false">
      <c r="B3" s="276" t="s">
        <v>1249</v>
      </c>
      <c r="C3" s="276"/>
      <c r="D3" s="276"/>
      <c r="E3" s="276"/>
      <c r="F3" s="276"/>
      <c r="G3" s="276"/>
      <c r="H3" s="276"/>
      <c r="I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</row>
    <row r="5" customFormat="false" ht="13.5" hidden="false" customHeight="false" outlineLevel="0" collapsed="false">
      <c r="A5" s="243"/>
      <c r="B5" s="245" t="s">
        <v>6</v>
      </c>
      <c r="C5" s="245"/>
      <c r="D5" s="245"/>
      <c r="E5" s="245"/>
      <c r="F5" s="245"/>
      <c r="G5" s="245"/>
      <c r="H5" s="245"/>
      <c r="I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</row>
    <row r="8" customFormat="false" ht="14.25" hidden="false" customHeight="false" outlineLevel="0" collapsed="false">
      <c r="A8" s="246"/>
      <c r="B8" s="243"/>
      <c r="C8" s="243"/>
      <c r="D8" s="243"/>
      <c r="E8" s="243"/>
      <c r="F8" s="243"/>
      <c r="G8" s="243"/>
      <c r="H8" s="243"/>
      <c r="I8" s="243"/>
    </row>
    <row r="9" customFormat="false" ht="31.5" hidden="false" customHeight="true" outlineLevel="0" collapsed="false">
      <c r="A9" s="246" t="n">
        <v>2</v>
      </c>
      <c r="B9" s="744" t="s">
        <v>8</v>
      </c>
      <c r="C9" s="744"/>
      <c r="D9" s="744"/>
      <c r="E9" s="744"/>
      <c r="F9" s="744"/>
      <c r="G9" s="248" t="n">
        <f aca="false">'150.00'!K10</f>
        <v>2025</v>
      </c>
      <c r="H9" s="243"/>
      <c r="I9" s="243"/>
    </row>
    <row r="10" customFormat="false" ht="14.25" hidden="false" customHeight="false" outlineLevel="0" collapsed="false">
      <c r="I10" s="241" t="s">
        <v>245</v>
      </c>
      <c r="J10" s="241" t="s">
        <v>884</v>
      </c>
      <c r="K10" s="241" t="s">
        <v>4</v>
      </c>
    </row>
    <row r="11" customFormat="false" ht="54" hidden="false" customHeight="true" outlineLevel="0" collapsed="false">
      <c r="A11" s="249" t="s">
        <v>441</v>
      </c>
      <c r="B11" s="250" t="s">
        <v>520</v>
      </c>
      <c r="C11" s="250"/>
      <c r="D11" s="250"/>
      <c r="E11" s="250"/>
      <c r="F11" s="250"/>
      <c r="G11" s="250"/>
      <c r="H11" s="250"/>
      <c r="I11" s="606" t="s">
        <v>888</v>
      </c>
      <c r="J11" s="606" t="s">
        <v>889</v>
      </c>
      <c r="K11" s="635" t="s">
        <v>35</v>
      </c>
    </row>
    <row r="12" customFormat="false" ht="26.25" hidden="false" customHeight="true" outlineLevel="0" collapsed="false">
      <c r="A12" s="650" t="n">
        <v>1</v>
      </c>
      <c r="B12" s="398" t="s">
        <v>1250</v>
      </c>
      <c r="C12" s="398"/>
      <c r="D12" s="398"/>
      <c r="E12" s="398"/>
      <c r="F12" s="398"/>
      <c r="G12" s="398"/>
      <c r="H12" s="398"/>
      <c r="I12" s="745"/>
      <c r="J12" s="745"/>
      <c r="K12" s="745"/>
    </row>
    <row r="13" customFormat="false" ht="26.25" hidden="false" customHeight="true" outlineLevel="0" collapsed="false">
      <c r="A13" s="650" t="n">
        <v>2</v>
      </c>
      <c r="B13" s="398" t="s">
        <v>1251</v>
      </c>
      <c r="C13" s="398"/>
      <c r="D13" s="398"/>
      <c r="E13" s="398"/>
      <c r="F13" s="398"/>
      <c r="G13" s="398"/>
      <c r="H13" s="398"/>
      <c r="I13" s="745"/>
      <c r="J13" s="745"/>
      <c r="K13" s="745"/>
    </row>
    <row r="14" customFormat="false" ht="27.75" hidden="false" customHeight="true" outlineLevel="0" collapsed="false">
      <c r="A14" s="650" t="n">
        <v>3</v>
      </c>
      <c r="B14" s="46" t="s">
        <v>1252</v>
      </c>
      <c r="C14" s="46"/>
      <c r="D14" s="46"/>
      <c r="E14" s="46"/>
      <c r="F14" s="46"/>
      <c r="G14" s="46"/>
      <c r="H14" s="46"/>
      <c r="I14" s="396" t="n">
        <f aca="false">(I15/I16)*I17*(I18+I19+I20)</f>
        <v>0</v>
      </c>
      <c r="J14" s="396" t="n">
        <f aca="false">(J15/J16)*J17*(J18+J19+J20)</f>
        <v>0</v>
      </c>
      <c r="K14" s="396" t="n">
        <f aca="false">(K15/K16)*K17*(K18+K19+K20)</f>
        <v>0</v>
      </c>
    </row>
    <row r="15" customFormat="false" ht="13.5" hidden="false" customHeight="true" outlineLevel="0" collapsed="false">
      <c r="A15" s="650" t="s">
        <v>1052</v>
      </c>
      <c r="B15" s="398" t="s">
        <v>1253</v>
      </c>
      <c r="C15" s="398"/>
      <c r="D15" s="398"/>
      <c r="E15" s="398"/>
      <c r="F15" s="398"/>
      <c r="G15" s="398"/>
      <c r="H15" s="398"/>
      <c r="I15" s="745"/>
      <c r="J15" s="745"/>
      <c r="K15" s="745"/>
    </row>
    <row r="16" customFormat="false" ht="13.5" hidden="false" customHeight="true" outlineLevel="0" collapsed="false">
      <c r="A16" s="650" t="s">
        <v>1054</v>
      </c>
      <c r="B16" s="398" t="s">
        <v>1254</v>
      </c>
      <c r="C16" s="398"/>
      <c r="D16" s="398"/>
      <c r="E16" s="398"/>
      <c r="F16" s="398"/>
      <c r="G16" s="398"/>
      <c r="H16" s="398"/>
      <c r="I16" s="745" t="n">
        <v>1E-021</v>
      </c>
      <c r="J16" s="745" t="n">
        <v>1E-021</v>
      </c>
      <c r="K16" s="745" t="n">
        <v>1E-021</v>
      </c>
    </row>
    <row r="17" customFormat="false" ht="13.5" hidden="false" customHeight="true" outlineLevel="0" collapsed="false">
      <c r="A17" s="650" t="s">
        <v>1234</v>
      </c>
      <c r="B17" s="398" t="s">
        <v>1255</v>
      </c>
      <c r="C17" s="398"/>
      <c r="D17" s="398"/>
      <c r="E17" s="398"/>
      <c r="F17" s="398"/>
      <c r="G17" s="398"/>
      <c r="H17" s="398"/>
      <c r="I17" s="745" t="n">
        <v>4</v>
      </c>
      <c r="J17" s="745" t="n">
        <v>4</v>
      </c>
      <c r="K17" s="745" t="n">
        <v>4</v>
      </c>
    </row>
    <row r="18" customFormat="false" ht="27" hidden="false" customHeight="true" outlineLevel="0" collapsed="false">
      <c r="A18" s="650" t="s">
        <v>1056</v>
      </c>
      <c r="B18" s="398" t="s">
        <v>1256</v>
      </c>
      <c r="C18" s="398"/>
      <c r="D18" s="398"/>
      <c r="E18" s="398"/>
      <c r="F18" s="398"/>
      <c r="G18" s="398"/>
      <c r="H18" s="398"/>
      <c r="I18" s="745"/>
      <c r="J18" s="745"/>
      <c r="K18" s="745"/>
    </row>
    <row r="19" customFormat="false" ht="33" hidden="false" customHeight="true" outlineLevel="0" collapsed="false">
      <c r="A19" s="650" t="s">
        <v>1058</v>
      </c>
      <c r="B19" s="398" t="s">
        <v>1257</v>
      </c>
      <c r="C19" s="398"/>
      <c r="D19" s="398"/>
      <c r="E19" s="398"/>
      <c r="F19" s="398"/>
      <c r="G19" s="398"/>
      <c r="H19" s="398"/>
      <c r="I19" s="745"/>
      <c r="J19" s="745"/>
      <c r="K19" s="745"/>
    </row>
    <row r="20" customFormat="false" ht="74.25" hidden="false" customHeight="true" outlineLevel="0" collapsed="false">
      <c r="A20" s="650" t="s">
        <v>1258</v>
      </c>
      <c r="B20" s="398" t="s">
        <v>1259</v>
      </c>
      <c r="C20" s="398"/>
      <c r="D20" s="398"/>
      <c r="E20" s="398"/>
      <c r="F20" s="398"/>
      <c r="G20" s="398"/>
      <c r="H20" s="398"/>
      <c r="I20" s="745"/>
      <c r="J20" s="745"/>
      <c r="K20" s="745"/>
    </row>
    <row r="21" customFormat="false" ht="25.5" hidden="false" customHeight="true" outlineLevel="0" collapsed="false">
      <c r="A21" s="746" t="n">
        <v>4</v>
      </c>
      <c r="B21" s="443" t="s">
        <v>1260</v>
      </c>
      <c r="C21" s="443"/>
      <c r="D21" s="443"/>
      <c r="E21" s="443"/>
      <c r="F21" s="443"/>
      <c r="G21" s="443"/>
      <c r="H21" s="443"/>
      <c r="I21" s="626" t="n">
        <f aca="false">I12+I13+I14</f>
        <v>0</v>
      </c>
      <c r="J21" s="626" t="n">
        <f aca="false">J12+J13+J14</f>
        <v>0</v>
      </c>
      <c r="K21" s="626" t="n">
        <f aca="false">K12+K13+K14</f>
        <v>0</v>
      </c>
    </row>
    <row r="22" customFormat="false" ht="13.5" hidden="false" customHeight="false" outlineLevel="0" collapsed="false">
      <c r="A22" s="243"/>
      <c r="B22" s="244"/>
      <c r="C22" s="244"/>
      <c r="D22" s="244"/>
      <c r="E22" s="244"/>
      <c r="F22" s="244"/>
      <c r="G22" s="244"/>
      <c r="H22" s="244"/>
      <c r="I22" s="244"/>
    </row>
    <row r="23" customFormat="false" ht="13.5" hidden="false" customHeight="false" outlineLevel="0" collapsed="false">
      <c r="A23" s="243"/>
      <c r="B23" s="244"/>
      <c r="C23" s="244"/>
      <c r="D23" s="244"/>
      <c r="E23" s="244"/>
      <c r="F23" s="244"/>
      <c r="G23" s="244"/>
      <c r="H23" s="244"/>
      <c r="I23" s="244"/>
    </row>
    <row r="24" customFormat="false" ht="13.5" hidden="false" customHeight="false" outlineLevel="0" collapsed="false">
      <c r="A24" s="243"/>
      <c r="B24" s="244"/>
      <c r="I24" s="244"/>
    </row>
    <row r="25" customFormat="false" ht="15" hidden="false" customHeight="true" outlineLevel="0" collapsed="false">
      <c r="A25" s="242" t="s">
        <v>558</v>
      </c>
      <c r="B25" s="242"/>
      <c r="C25" s="278" t="s">
        <v>1261</v>
      </c>
      <c r="D25" s="278"/>
      <c r="E25" s="278"/>
      <c r="F25" s="278"/>
      <c r="G25" s="278"/>
      <c r="H25" s="278"/>
      <c r="I25" s="278"/>
    </row>
    <row r="26" customFormat="false" ht="15" hidden="false" customHeight="true" outlineLevel="0" collapsed="false">
      <c r="A26" s="242"/>
      <c r="B26" s="242"/>
      <c r="C26" s="278" t="s">
        <v>1262</v>
      </c>
      <c r="D26" s="278"/>
      <c r="E26" s="278"/>
      <c r="F26" s="278"/>
      <c r="G26" s="278"/>
      <c r="H26" s="278"/>
      <c r="I26" s="278"/>
    </row>
    <row r="27" customFormat="false" ht="15" hidden="false" customHeight="true" outlineLevel="0" collapsed="false">
      <c r="A27" s="242"/>
      <c r="B27" s="242"/>
      <c r="C27" s="278" t="s">
        <v>1263</v>
      </c>
      <c r="D27" s="278"/>
      <c r="E27" s="278"/>
      <c r="F27" s="278"/>
      <c r="G27" s="278"/>
      <c r="H27" s="278"/>
      <c r="I27" s="278"/>
    </row>
    <row r="28" customFormat="false" ht="15" hidden="false" customHeight="true" outlineLevel="0" collapsed="false">
      <c r="A28" s="242"/>
      <c r="B28" s="242"/>
      <c r="C28" s="26"/>
      <c r="D28" s="26"/>
      <c r="E28" s="26"/>
      <c r="F28" s="26"/>
      <c r="G28" s="9"/>
      <c r="H28" s="9"/>
    </row>
    <row r="29" customFormat="false" ht="13.5" hidden="false" customHeight="false" outlineLevel="0" collapsed="false">
      <c r="B29" s="241" t="s">
        <v>503</v>
      </c>
      <c r="C29" s="9" t="s">
        <v>1264</v>
      </c>
      <c r="D29" s="9"/>
      <c r="E29" s="9"/>
      <c r="F29" s="9"/>
      <c r="G29" s="9"/>
      <c r="H29" s="9"/>
    </row>
  </sheetData>
  <mergeCells count="18">
    <mergeCell ref="B3:I3"/>
    <mergeCell ref="C7:E7"/>
    <mergeCell ref="B9:F9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A25:B25"/>
    <mergeCell ref="C25:I25"/>
    <mergeCell ref="C26:I26"/>
    <mergeCell ref="C27:I2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40" activeCellId="0" sqref="I40"/>
    </sheetView>
  </sheetViews>
  <sheetFormatPr defaultColWidth="8.66796875" defaultRowHeight="13.5" zeroHeight="false" outlineLevelRow="0" outlineLevelCol="0"/>
  <cols>
    <col collapsed="false" customWidth="false" hidden="false" outlineLevel="0" max="1" min="1" style="240" width="8.67"/>
    <col collapsed="false" customWidth="true" hidden="false" outlineLevel="0" max="2" min="2" style="240" width="11"/>
    <col collapsed="false" customWidth="true" hidden="false" outlineLevel="0" max="3" min="3" style="240" width="17"/>
    <col collapsed="false" customWidth="true" hidden="false" outlineLevel="0" max="4" min="4" style="240" width="14.33"/>
    <col collapsed="false" customWidth="true" hidden="false" outlineLevel="0" max="8" min="5" style="240" width="11.89"/>
    <col collapsed="false" customWidth="true" hidden="false" outlineLevel="0" max="11" min="9" style="240" width="19.44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I2" s="240" t="s">
        <v>4</v>
      </c>
    </row>
    <row r="3" customFormat="false" ht="13.5" hidden="false" customHeight="true" outlineLevel="0" collapsed="false">
      <c r="B3" s="276" t="s">
        <v>1265</v>
      </c>
      <c r="C3" s="276"/>
      <c r="D3" s="276"/>
      <c r="E3" s="276"/>
      <c r="F3" s="276"/>
      <c r="G3" s="276"/>
      <c r="H3" s="276"/>
      <c r="I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5"/>
      <c r="H5" s="245"/>
      <c r="I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4"/>
      <c r="H7" s="244"/>
      <c r="I7" s="244"/>
    </row>
    <row r="8" customFormat="false" ht="14.25" hidden="false" customHeight="false" outlineLevel="0" collapsed="false">
      <c r="A8" s="246"/>
      <c r="B8" s="243"/>
      <c r="C8" s="243"/>
      <c r="D8" s="243"/>
      <c r="E8" s="243"/>
      <c r="F8" s="243"/>
      <c r="G8" s="243"/>
      <c r="H8" s="243"/>
      <c r="I8" s="243"/>
    </row>
    <row r="9" customFormat="false" ht="31.5" hidden="false" customHeight="true" outlineLevel="0" collapsed="false">
      <c r="A9" s="246" t="n">
        <v>2</v>
      </c>
      <c r="B9" s="696" t="s">
        <v>8</v>
      </c>
      <c r="C9" s="696"/>
      <c r="D9" s="696"/>
      <c r="E9" s="696"/>
      <c r="F9" s="696"/>
      <c r="G9" s="248" t="n">
        <f aca="false">'150.00'!K10</f>
        <v>2025</v>
      </c>
      <c r="H9" s="243"/>
      <c r="I9" s="243"/>
    </row>
    <row r="10" customFormat="false" ht="14.25" hidden="false" customHeight="false" outlineLevel="0" collapsed="false">
      <c r="I10" s="241" t="s">
        <v>245</v>
      </c>
      <c r="J10" s="241" t="s">
        <v>884</v>
      </c>
      <c r="K10" s="241" t="s">
        <v>4</v>
      </c>
    </row>
    <row r="11" customFormat="false" ht="49.5" hidden="false" customHeight="true" outlineLevel="0" collapsed="false">
      <c r="A11" s="249" t="s">
        <v>441</v>
      </c>
      <c r="B11" s="250" t="s">
        <v>520</v>
      </c>
      <c r="C11" s="250"/>
      <c r="D11" s="250"/>
      <c r="E11" s="250"/>
      <c r="F11" s="250"/>
      <c r="G11" s="250"/>
      <c r="H11" s="250"/>
      <c r="I11" s="484" t="s">
        <v>888</v>
      </c>
      <c r="J11" s="484" t="s">
        <v>889</v>
      </c>
      <c r="K11" s="635" t="s">
        <v>35</v>
      </c>
    </row>
    <row r="12" customFormat="false" ht="49.5" hidden="false" customHeight="true" outlineLevel="0" collapsed="false">
      <c r="A12" s="435"/>
      <c r="B12" s="483" t="s">
        <v>249</v>
      </c>
      <c r="C12" s="483" t="s">
        <v>1266</v>
      </c>
      <c r="D12" s="483" t="s">
        <v>1267</v>
      </c>
      <c r="E12" s="483" t="s">
        <v>1268</v>
      </c>
      <c r="F12" s="483" t="s">
        <v>975</v>
      </c>
      <c r="G12" s="484" t="s">
        <v>976</v>
      </c>
      <c r="H12" s="484"/>
      <c r="I12" s="484"/>
      <c r="J12" s="484"/>
      <c r="K12" s="635"/>
    </row>
    <row r="13" customFormat="false" ht="24.75" hidden="false" customHeight="true" outlineLevel="0" collapsed="false">
      <c r="A13" s="457" t="n">
        <v>1</v>
      </c>
      <c r="B13" s="417" t="s">
        <v>1269</v>
      </c>
      <c r="C13" s="417"/>
      <c r="D13" s="417"/>
      <c r="E13" s="417"/>
      <c r="F13" s="417"/>
      <c r="G13" s="417"/>
      <c r="H13" s="417"/>
      <c r="I13" s="530" t="n">
        <f aca="false">SUM(I14:I18)</f>
        <v>0</v>
      </c>
      <c r="J13" s="530" t="n">
        <f aca="false">SUM(J14:J18)</f>
        <v>0</v>
      </c>
      <c r="K13" s="530" t="n">
        <f aca="false">SUM(I13:J13)</f>
        <v>0</v>
      </c>
    </row>
    <row r="14" customFormat="false" ht="24.75" hidden="false" customHeight="true" outlineLevel="0" collapsed="false">
      <c r="A14" s="457"/>
      <c r="B14" s="747"/>
      <c r="C14" s="747"/>
      <c r="D14" s="747"/>
      <c r="E14" s="747"/>
      <c r="F14" s="747"/>
      <c r="G14" s="401"/>
      <c r="H14" s="401"/>
      <c r="I14" s="748"/>
      <c r="J14" s="748"/>
      <c r="K14" s="530" t="n">
        <f aca="false">SUM(I14:J14)</f>
        <v>0</v>
      </c>
    </row>
    <row r="15" customFormat="false" ht="24.75" hidden="false" customHeight="true" outlineLevel="0" collapsed="false">
      <c r="A15" s="457"/>
      <c r="B15" s="747"/>
      <c r="C15" s="747"/>
      <c r="D15" s="747"/>
      <c r="E15" s="747"/>
      <c r="F15" s="747"/>
      <c r="G15" s="401"/>
      <c r="H15" s="401"/>
      <c r="I15" s="748"/>
      <c r="J15" s="748"/>
      <c r="K15" s="530" t="n">
        <f aca="false">SUM(I15:J15)</f>
        <v>0</v>
      </c>
    </row>
    <row r="16" customFormat="false" ht="24.75" hidden="false" customHeight="true" outlineLevel="0" collapsed="false">
      <c r="A16" s="457"/>
      <c r="B16" s="747"/>
      <c r="C16" s="747"/>
      <c r="D16" s="747"/>
      <c r="E16" s="747"/>
      <c r="F16" s="747"/>
      <c r="G16" s="401"/>
      <c r="H16" s="401"/>
      <c r="I16" s="748"/>
      <c r="J16" s="748"/>
      <c r="K16" s="530" t="n">
        <f aca="false">SUM(I16:J16)</f>
        <v>0</v>
      </c>
    </row>
    <row r="17" customFormat="false" ht="24.75" hidden="false" customHeight="true" outlineLevel="0" collapsed="false">
      <c r="A17" s="457"/>
      <c r="B17" s="747"/>
      <c r="C17" s="747"/>
      <c r="D17" s="747"/>
      <c r="E17" s="747"/>
      <c r="F17" s="747"/>
      <c r="G17" s="401"/>
      <c r="H17" s="401"/>
      <c r="I17" s="748"/>
      <c r="J17" s="748"/>
      <c r="K17" s="530" t="n">
        <f aca="false">SUM(I17:J17)</f>
        <v>0</v>
      </c>
    </row>
    <row r="18" customFormat="false" ht="24.75" hidden="false" customHeight="true" outlineLevel="0" collapsed="false">
      <c r="A18" s="457"/>
      <c r="B18" s="747"/>
      <c r="C18" s="747"/>
      <c r="D18" s="747"/>
      <c r="E18" s="747"/>
      <c r="F18" s="747"/>
      <c r="G18" s="401"/>
      <c r="H18" s="401"/>
      <c r="I18" s="748"/>
      <c r="J18" s="748"/>
      <c r="K18" s="530" t="n">
        <f aca="false">SUM(I18:J18)</f>
        <v>0</v>
      </c>
    </row>
    <row r="19" customFormat="false" ht="29.25" hidden="false" customHeight="true" outlineLevel="0" collapsed="false">
      <c r="A19" s="255" t="n">
        <v>2</v>
      </c>
      <c r="B19" s="398" t="s">
        <v>1270</v>
      </c>
      <c r="C19" s="398"/>
      <c r="D19" s="398"/>
      <c r="E19" s="398"/>
      <c r="F19" s="398"/>
      <c r="G19" s="398"/>
      <c r="H19" s="398"/>
      <c r="I19" s="530" t="n">
        <f aca="false">SUM(I20:I24)</f>
        <v>0</v>
      </c>
      <c r="J19" s="530" t="n">
        <f aca="false">SUM(J20:J24)</f>
        <v>0</v>
      </c>
      <c r="K19" s="530" t="n">
        <f aca="false">SUM(I19:J19)</f>
        <v>0</v>
      </c>
    </row>
    <row r="20" customFormat="false" ht="24.75" hidden="false" customHeight="true" outlineLevel="0" collapsed="false">
      <c r="A20" s="457"/>
      <c r="B20" s="747"/>
      <c r="C20" s="747"/>
      <c r="D20" s="747"/>
      <c r="E20" s="747"/>
      <c r="F20" s="747"/>
      <c r="G20" s="401"/>
      <c r="H20" s="401"/>
      <c r="I20" s="748"/>
      <c r="J20" s="748"/>
      <c r="K20" s="530" t="n">
        <f aca="false">SUM(I20:J20)</f>
        <v>0</v>
      </c>
    </row>
    <row r="21" customFormat="false" ht="24.75" hidden="false" customHeight="true" outlineLevel="0" collapsed="false">
      <c r="A21" s="457"/>
      <c r="B21" s="747"/>
      <c r="C21" s="747"/>
      <c r="D21" s="747"/>
      <c r="E21" s="747"/>
      <c r="F21" s="747"/>
      <c r="G21" s="401"/>
      <c r="H21" s="401"/>
      <c r="I21" s="748"/>
      <c r="J21" s="748"/>
      <c r="K21" s="530" t="n">
        <f aca="false">SUM(I21:J21)</f>
        <v>0</v>
      </c>
    </row>
    <row r="22" customFormat="false" ht="24.75" hidden="false" customHeight="true" outlineLevel="0" collapsed="false">
      <c r="A22" s="457"/>
      <c r="B22" s="747"/>
      <c r="C22" s="747"/>
      <c r="D22" s="747"/>
      <c r="E22" s="747"/>
      <c r="F22" s="747"/>
      <c r="G22" s="401"/>
      <c r="H22" s="401"/>
      <c r="I22" s="748"/>
      <c r="J22" s="748"/>
      <c r="K22" s="530" t="n">
        <f aca="false">SUM(I22:J22)</f>
        <v>0</v>
      </c>
    </row>
    <row r="23" customFormat="false" ht="24.75" hidden="false" customHeight="true" outlineLevel="0" collapsed="false">
      <c r="A23" s="457"/>
      <c r="B23" s="747"/>
      <c r="C23" s="747"/>
      <c r="D23" s="747"/>
      <c r="E23" s="747"/>
      <c r="F23" s="747"/>
      <c r="G23" s="401"/>
      <c r="H23" s="401"/>
      <c r="I23" s="748"/>
      <c r="J23" s="748"/>
      <c r="K23" s="530" t="n">
        <f aca="false">SUM(I23:J23)</f>
        <v>0</v>
      </c>
    </row>
    <row r="24" customFormat="false" ht="24.75" hidden="false" customHeight="true" outlineLevel="0" collapsed="false">
      <c r="A24" s="457"/>
      <c r="B24" s="747"/>
      <c r="C24" s="747"/>
      <c r="D24" s="747"/>
      <c r="E24" s="747"/>
      <c r="F24" s="747"/>
      <c r="G24" s="401"/>
      <c r="H24" s="401"/>
      <c r="I24" s="748"/>
      <c r="J24" s="748"/>
      <c r="K24" s="530" t="n">
        <f aca="false">SUM(I24:J24)</f>
        <v>0</v>
      </c>
    </row>
    <row r="25" customFormat="false" ht="30" hidden="false" customHeight="true" outlineLevel="0" collapsed="false">
      <c r="A25" s="255" t="n">
        <v>3</v>
      </c>
      <c r="B25" s="398" t="s">
        <v>1271</v>
      </c>
      <c r="C25" s="398"/>
      <c r="D25" s="398"/>
      <c r="E25" s="398"/>
      <c r="F25" s="398"/>
      <c r="G25" s="398"/>
      <c r="H25" s="398"/>
      <c r="I25" s="530" t="n">
        <f aca="false">SUM(I26:I30)</f>
        <v>0</v>
      </c>
      <c r="J25" s="530" t="n">
        <f aca="false">SUM(J26:J30)</f>
        <v>0</v>
      </c>
      <c r="K25" s="530" t="n">
        <f aca="false">SUM(I25:J25)</f>
        <v>0</v>
      </c>
    </row>
    <row r="26" customFormat="false" ht="24.75" hidden="false" customHeight="true" outlineLevel="0" collapsed="false">
      <c r="A26" s="457"/>
      <c r="B26" s="747"/>
      <c r="C26" s="747"/>
      <c r="D26" s="747"/>
      <c r="E26" s="747"/>
      <c r="F26" s="747"/>
      <c r="G26" s="401"/>
      <c r="H26" s="401"/>
      <c r="I26" s="748"/>
      <c r="J26" s="748"/>
      <c r="K26" s="530" t="n">
        <f aca="false">SUM(I26:J26)</f>
        <v>0</v>
      </c>
    </row>
    <row r="27" customFormat="false" ht="24.75" hidden="false" customHeight="true" outlineLevel="0" collapsed="false">
      <c r="A27" s="457"/>
      <c r="B27" s="747"/>
      <c r="C27" s="747"/>
      <c r="D27" s="747"/>
      <c r="E27" s="747"/>
      <c r="F27" s="747"/>
      <c r="G27" s="401"/>
      <c r="H27" s="401"/>
      <c r="I27" s="748"/>
      <c r="J27" s="748"/>
      <c r="K27" s="530" t="n">
        <f aca="false">SUM(I27:J27)</f>
        <v>0</v>
      </c>
    </row>
    <row r="28" customFormat="false" ht="24.75" hidden="false" customHeight="true" outlineLevel="0" collapsed="false">
      <c r="A28" s="457"/>
      <c r="B28" s="747"/>
      <c r="C28" s="747"/>
      <c r="D28" s="747"/>
      <c r="E28" s="747"/>
      <c r="F28" s="747"/>
      <c r="G28" s="401"/>
      <c r="H28" s="401"/>
      <c r="I28" s="748"/>
      <c r="J28" s="748"/>
      <c r="K28" s="530" t="n">
        <f aca="false">SUM(I28:J28)</f>
        <v>0</v>
      </c>
    </row>
    <row r="29" customFormat="false" ht="24.75" hidden="false" customHeight="true" outlineLevel="0" collapsed="false">
      <c r="A29" s="457"/>
      <c r="B29" s="747"/>
      <c r="C29" s="747"/>
      <c r="D29" s="747"/>
      <c r="E29" s="747"/>
      <c r="F29" s="747"/>
      <c r="G29" s="401"/>
      <c r="H29" s="401"/>
      <c r="I29" s="748"/>
      <c r="J29" s="748"/>
      <c r="K29" s="530" t="n">
        <f aca="false">SUM(I29:J29)</f>
        <v>0</v>
      </c>
    </row>
    <row r="30" customFormat="false" ht="24.75" hidden="false" customHeight="true" outlineLevel="0" collapsed="false">
      <c r="A30" s="457"/>
      <c r="B30" s="747"/>
      <c r="C30" s="747"/>
      <c r="D30" s="747"/>
      <c r="E30" s="747"/>
      <c r="F30" s="747"/>
      <c r="G30" s="401"/>
      <c r="H30" s="401"/>
      <c r="I30" s="748"/>
      <c r="J30" s="748"/>
      <c r="K30" s="530" t="n">
        <f aca="false">SUM(I30:J30)</f>
        <v>0</v>
      </c>
    </row>
    <row r="31" customFormat="false" ht="28.5" hidden="false" customHeight="true" outlineLevel="0" collapsed="false">
      <c r="A31" s="255" t="n">
        <v>4</v>
      </c>
      <c r="B31" s="46" t="s">
        <v>1272</v>
      </c>
      <c r="C31" s="46"/>
      <c r="D31" s="46"/>
      <c r="E31" s="46"/>
      <c r="F31" s="46"/>
      <c r="G31" s="46"/>
      <c r="H31" s="46"/>
      <c r="I31" s="530" t="n">
        <f aca="false">SUM(I32:I36)</f>
        <v>0</v>
      </c>
      <c r="J31" s="530" t="n">
        <f aca="false">SUM(J32:J36)</f>
        <v>0</v>
      </c>
      <c r="K31" s="530" t="n">
        <f aca="false">SUM(I31:J31)</f>
        <v>0</v>
      </c>
    </row>
    <row r="32" customFormat="false" ht="24.75" hidden="false" customHeight="true" outlineLevel="0" collapsed="false">
      <c r="A32" s="457"/>
      <c r="B32" s="747"/>
      <c r="C32" s="747"/>
      <c r="D32" s="747"/>
      <c r="E32" s="747"/>
      <c r="F32" s="747"/>
      <c r="G32" s="401"/>
      <c r="H32" s="401"/>
      <c r="I32" s="748"/>
      <c r="J32" s="748"/>
      <c r="K32" s="530" t="n">
        <f aca="false">SUM(I32:J32)</f>
        <v>0</v>
      </c>
    </row>
    <row r="33" customFormat="false" ht="24.75" hidden="false" customHeight="true" outlineLevel="0" collapsed="false">
      <c r="A33" s="457"/>
      <c r="B33" s="747"/>
      <c r="C33" s="747"/>
      <c r="D33" s="747"/>
      <c r="E33" s="747"/>
      <c r="F33" s="747"/>
      <c r="G33" s="401"/>
      <c r="H33" s="401"/>
      <c r="I33" s="748"/>
      <c r="J33" s="748"/>
      <c r="K33" s="530" t="n">
        <f aca="false">SUM(I33:J33)</f>
        <v>0</v>
      </c>
    </row>
    <row r="34" customFormat="false" ht="24.75" hidden="false" customHeight="true" outlineLevel="0" collapsed="false">
      <c r="A34" s="457"/>
      <c r="B34" s="747"/>
      <c r="C34" s="747"/>
      <c r="D34" s="747"/>
      <c r="E34" s="747"/>
      <c r="F34" s="747"/>
      <c r="G34" s="401"/>
      <c r="H34" s="401"/>
      <c r="I34" s="748"/>
      <c r="J34" s="748"/>
      <c r="K34" s="530" t="n">
        <f aca="false">SUM(I34:J34)</f>
        <v>0</v>
      </c>
    </row>
    <row r="35" customFormat="false" ht="24.75" hidden="false" customHeight="true" outlineLevel="0" collapsed="false">
      <c r="A35" s="457"/>
      <c r="B35" s="747"/>
      <c r="C35" s="747"/>
      <c r="D35" s="747"/>
      <c r="E35" s="747"/>
      <c r="F35" s="747"/>
      <c r="G35" s="401"/>
      <c r="H35" s="401"/>
      <c r="I35" s="748"/>
      <c r="J35" s="748"/>
      <c r="K35" s="530" t="n">
        <f aca="false">SUM(I35:J35)</f>
        <v>0</v>
      </c>
    </row>
    <row r="36" customFormat="false" ht="24.75" hidden="false" customHeight="true" outlineLevel="0" collapsed="false">
      <c r="A36" s="457"/>
      <c r="B36" s="747"/>
      <c r="C36" s="747"/>
      <c r="D36" s="747"/>
      <c r="E36" s="747"/>
      <c r="F36" s="747"/>
      <c r="G36" s="401"/>
      <c r="H36" s="401"/>
      <c r="I36" s="748"/>
      <c r="J36" s="748"/>
      <c r="K36" s="530" t="n">
        <f aca="false">SUM(I36:J36)</f>
        <v>0</v>
      </c>
    </row>
    <row r="37" customFormat="false" ht="25.5" hidden="false" customHeight="true" outlineLevel="0" collapsed="false">
      <c r="A37" s="273" t="n">
        <v>5</v>
      </c>
      <c r="B37" s="443" t="s">
        <v>1273</v>
      </c>
      <c r="C37" s="443"/>
      <c r="D37" s="443"/>
      <c r="E37" s="443"/>
      <c r="F37" s="443"/>
      <c r="G37" s="443"/>
      <c r="H37" s="443"/>
      <c r="I37" s="749" t="n">
        <f aca="false">I13+I19+I25+I31</f>
        <v>0</v>
      </c>
      <c r="J37" s="749" t="n">
        <f aca="false">J13+J19+J25+J31</f>
        <v>0</v>
      </c>
      <c r="K37" s="749" t="n">
        <f aca="false">K13+K19+K25+K31</f>
        <v>0</v>
      </c>
    </row>
    <row r="38" customFormat="false" ht="13.5" hidden="false" customHeight="false" outlineLevel="0" collapsed="false">
      <c r="A38" s="242"/>
      <c r="B38" s="750"/>
      <c r="C38" s="750"/>
      <c r="D38" s="750"/>
      <c r="E38" s="750"/>
      <c r="F38" s="750"/>
      <c r="G38" s="750"/>
      <c r="H38" s="750"/>
      <c r="I38" s="244"/>
    </row>
    <row r="41" customFormat="false" ht="15" hidden="false" customHeight="true" outlineLevel="0" collapsed="false">
      <c r="A41" s="242" t="s">
        <v>558</v>
      </c>
      <c r="B41" s="242"/>
      <c r="C41" s="278" t="s">
        <v>1274</v>
      </c>
      <c r="D41" s="278"/>
      <c r="E41" s="278"/>
      <c r="F41" s="278"/>
      <c r="G41" s="278"/>
      <c r="H41" s="278"/>
      <c r="I41" s="278"/>
    </row>
    <row r="42" customFormat="false" ht="13.5" hidden="false" customHeight="true" outlineLevel="0" collapsed="false">
      <c r="C42" s="278" t="s">
        <v>1275</v>
      </c>
      <c r="D42" s="278"/>
      <c r="E42" s="278"/>
      <c r="F42" s="278"/>
      <c r="G42" s="278"/>
      <c r="H42" s="278"/>
      <c r="I42" s="278"/>
    </row>
    <row r="43" customFormat="false" ht="13.5" hidden="false" customHeight="true" outlineLevel="0" collapsed="false">
      <c r="C43" s="278" t="s">
        <v>1276</v>
      </c>
      <c r="D43" s="278"/>
      <c r="E43" s="278"/>
      <c r="F43" s="278"/>
      <c r="G43" s="278"/>
      <c r="H43" s="278"/>
      <c r="I43" s="278"/>
    </row>
  </sheetData>
  <mergeCells count="39">
    <mergeCell ref="B3:I3"/>
    <mergeCell ref="B5:F5"/>
    <mergeCell ref="C7:E7"/>
    <mergeCell ref="G7:I7"/>
    <mergeCell ref="B9:F9"/>
    <mergeCell ref="B11:H11"/>
    <mergeCell ref="I11:I12"/>
    <mergeCell ref="J11:J12"/>
    <mergeCell ref="K11:K12"/>
    <mergeCell ref="G12:H12"/>
    <mergeCell ref="B13:H13"/>
    <mergeCell ref="G14:H14"/>
    <mergeCell ref="G15:H15"/>
    <mergeCell ref="G16:H16"/>
    <mergeCell ref="G17:H17"/>
    <mergeCell ref="G18:H18"/>
    <mergeCell ref="B19:H19"/>
    <mergeCell ref="G20:H20"/>
    <mergeCell ref="G21:H21"/>
    <mergeCell ref="G22:H22"/>
    <mergeCell ref="G23:H23"/>
    <mergeCell ref="G24:H24"/>
    <mergeCell ref="B25:H25"/>
    <mergeCell ref="G26:H26"/>
    <mergeCell ref="G27:H27"/>
    <mergeCell ref="G28:H28"/>
    <mergeCell ref="G29:H29"/>
    <mergeCell ref="G30:H30"/>
    <mergeCell ref="B31:H31"/>
    <mergeCell ref="G32:H32"/>
    <mergeCell ref="G33:H33"/>
    <mergeCell ref="G34:H34"/>
    <mergeCell ref="G35:H35"/>
    <mergeCell ref="G36:H36"/>
    <mergeCell ref="B37:H37"/>
    <mergeCell ref="A41:B41"/>
    <mergeCell ref="C41:I41"/>
    <mergeCell ref="C42:I42"/>
    <mergeCell ref="C43:I4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L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31" activeCellId="0" sqref="C31"/>
    </sheetView>
  </sheetViews>
  <sheetFormatPr defaultColWidth="8.66796875" defaultRowHeight="13.5" zeroHeight="false" outlineLevelRow="0" outlineLevelCol="0"/>
  <cols>
    <col collapsed="false" customWidth="false" hidden="false" outlineLevel="0" max="1" min="1" style="240" width="8.67"/>
    <col collapsed="false" customWidth="true" hidden="false" outlineLevel="0" max="3" min="2" style="240" width="14"/>
    <col collapsed="false" customWidth="false" hidden="false" outlineLevel="0" max="8" min="4" style="240" width="8.67"/>
    <col collapsed="false" customWidth="true" hidden="false" outlineLevel="0" max="11" min="9" style="240" width="17.88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I2" s="751" t="s">
        <v>4</v>
      </c>
      <c r="J2" s="751"/>
      <c r="K2" s="751"/>
    </row>
    <row r="3" customFormat="false" ht="53.25" hidden="false" customHeight="true" outlineLevel="0" collapsed="false">
      <c r="B3" s="276" t="s">
        <v>1277</v>
      </c>
      <c r="C3" s="276"/>
      <c r="D3" s="276"/>
      <c r="E3" s="276"/>
      <c r="F3" s="276"/>
      <c r="G3" s="276"/>
      <c r="H3" s="276"/>
      <c r="I3" s="276"/>
      <c r="J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  <c r="J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5"/>
      <c r="H5" s="245"/>
      <c r="I5" s="245"/>
      <c r="J5" s="243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  <c r="J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4"/>
      <c r="H7" s="244"/>
      <c r="I7" s="244"/>
      <c r="J7" s="244"/>
    </row>
    <row r="8" customFormat="false" ht="14.25" hidden="false" customHeight="false" outlineLevel="0" collapsed="false">
      <c r="A8" s="246"/>
      <c r="B8" s="243"/>
      <c r="C8" s="243"/>
      <c r="D8" s="243"/>
      <c r="E8" s="243"/>
      <c r="F8" s="243"/>
      <c r="G8" s="243"/>
      <c r="H8" s="243"/>
      <c r="I8" s="243"/>
      <c r="J8" s="243"/>
    </row>
    <row r="9" customFormat="false" ht="32.25" hidden="false" customHeight="true" outlineLevel="0" collapsed="false">
      <c r="A9" s="246" t="n">
        <v>2</v>
      </c>
      <c r="B9" s="752" t="s">
        <v>8</v>
      </c>
      <c r="C9" s="752"/>
      <c r="D9" s="752"/>
      <c r="E9" s="752"/>
      <c r="F9" s="752"/>
      <c r="G9" s="248" t="n">
        <f aca="false">'150.00'!K10</f>
        <v>2025</v>
      </c>
      <c r="H9" s="243"/>
      <c r="I9" s="243"/>
      <c r="J9" s="243"/>
    </row>
    <row r="10" customFormat="false" ht="14.25" hidden="false" customHeight="false" outlineLevel="0" collapsed="false">
      <c r="I10" s="241" t="s">
        <v>245</v>
      </c>
      <c r="J10" s="241" t="s">
        <v>884</v>
      </c>
      <c r="K10" s="241" t="s">
        <v>4</v>
      </c>
    </row>
    <row r="11" customFormat="false" ht="25.5" hidden="false" customHeight="true" outlineLevel="0" collapsed="false">
      <c r="A11" s="249" t="s">
        <v>441</v>
      </c>
      <c r="B11" s="250" t="s">
        <v>520</v>
      </c>
      <c r="C11" s="250"/>
      <c r="D11" s="250"/>
      <c r="E11" s="250"/>
      <c r="F11" s="250"/>
      <c r="G11" s="250"/>
      <c r="H11" s="250"/>
      <c r="I11" s="481" t="s">
        <v>888</v>
      </c>
      <c r="J11" s="481" t="s">
        <v>889</v>
      </c>
      <c r="K11" s="697" t="s">
        <v>35</v>
      </c>
    </row>
    <row r="12" customFormat="false" ht="25.5" hidden="false" customHeight="true" outlineLevel="0" collapsed="false">
      <c r="A12" s="406"/>
      <c r="B12" s="483" t="s">
        <v>249</v>
      </c>
      <c r="C12" s="483" t="s">
        <v>975</v>
      </c>
      <c r="D12" s="753" t="s">
        <v>976</v>
      </c>
      <c r="E12" s="753"/>
      <c r="F12" s="753"/>
      <c r="G12" s="753"/>
      <c r="H12" s="753"/>
      <c r="I12" s="481"/>
      <c r="J12" s="481"/>
      <c r="K12" s="697"/>
    </row>
    <row r="13" customFormat="false" ht="26.25" hidden="false" customHeight="true" outlineLevel="0" collapsed="false">
      <c r="A13" s="255" t="n">
        <v>1</v>
      </c>
      <c r="B13" s="398" t="s">
        <v>1278</v>
      </c>
      <c r="C13" s="398"/>
      <c r="D13" s="398"/>
      <c r="E13" s="398"/>
      <c r="F13" s="398"/>
      <c r="G13" s="398"/>
      <c r="H13" s="398"/>
      <c r="I13" s="684" t="n">
        <f aca="false">SUM(I14:I16)</f>
        <v>0</v>
      </c>
      <c r="J13" s="684" t="n">
        <f aca="false">SUM(J14:J16)</f>
        <v>0</v>
      </c>
      <c r="K13" s="684" t="n">
        <f aca="false">SUM(K14:K16)</f>
        <v>0</v>
      </c>
    </row>
    <row r="14" customFormat="false" ht="26.25" hidden="false" customHeight="true" outlineLevel="0" collapsed="false">
      <c r="A14" s="255"/>
      <c r="B14" s="398"/>
      <c r="C14" s="398"/>
      <c r="D14" s="598"/>
      <c r="E14" s="598"/>
      <c r="F14" s="598"/>
      <c r="G14" s="598"/>
      <c r="H14" s="598"/>
      <c r="I14" s="754"/>
      <c r="J14" s="754"/>
      <c r="K14" s="684" t="n">
        <f aca="false">SUM(I14:J14)</f>
        <v>0</v>
      </c>
    </row>
    <row r="15" customFormat="false" ht="26.25" hidden="false" customHeight="true" outlineLevel="0" collapsed="false">
      <c r="A15" s="255"/>
      <c r="B15" s="398"/>
      <c r="C15" s="398"/>
      <c r="D15" s="598"/>
      <c r="E15" s="598"/>
      <c r="F15" s="598"/>
      <c r="G15" s="598"/>
      <c r="H15" s="598"/>
      <c r="I15" s="754"/>
      <c r="J15" s="754"/>
      <c r="K15" s="684" t="n">
        <f aca="false">SUM(I15:J15)</f>
        <v>0</v>
      </c>
    </row>
    <row r="16" customFormat="false" ht="26.25" hidden="false" customHeight="true" outlineLevel="0" collapsed="false">
      <c r="A16" s="255"/>
      <c r="B16" s="398"/>
      <c r="C16" s="398"/>
      <c r="D16" s="598"/>
      <c r="E16" s="598"/>
      <c r="F16" s="598"/>
      <c r="G16" s="598"/>
      <c r="H16" s="598"/>
      <c r="I16" s="755"/>
      <c r="J16" s="755"/>
      <c r="K16" s="684" t="n">
        <f aca="false">SUM(I16:J16)</f>
        <v>0</v>
      </c>
    </row>
    <row r="17" customFormat="false" ht="25.5" hidden="false" customHeight="true" outlineLevel="0" collapsed="false">
      <c r="A17" s="255" t="n">
        <v>2</v>
      </c>
      <c r="B17" s="398" t="s">
        <v>1279</v>
      </c>
      <c r="C17" s="398"/>
      <c r="D17" s="398"/>
      <c r="E17" s="398"/>
      <c r="F17" s="398"/>
      <c r="G17" s="398"/>
      <c r="H17" s="398"/>
      <c r="I17" s="684" t="n">
        <f aca="false">SUM(I18:I20)</f>
        <v>0</v>
      </c>
      <c r="J17" s="684" t="n">
        <f aca="false">SUM(J18:J20)</f>
        <v>0</v>
      </c>
      <c r="K17" s="684" t="n">
        <f aca="false">SUM(K18:K20)</f>
        <v>0</v>
      </c>
    </row>
    <row r="18" customFormat="false" ht="26.25" hidden="false" customHeight="true" outlineLevel="0" collapsed="false">
      <c r="A18" s="255"/>
      <c r="B18" s="398"/>
      <c r="C18" s="398"/>
      <c r="D18" s="598"/>
      <c r="E18" s="598"/>
      <c r="F18" s="598"/>
      <c r="G18" s="598"/>
      <c r="H18" s="598"/>
      <c r="I18" s="754"/>
      <c r="J18" s="754"/>
      <c r="K18" s="684" t="n">
        <f aca="false">SUM(I18:J18)</f>
        <v>0</v>
      </c>
    </row>
    <row r="19" customFormat="false" ht="26.25" hidden="false" customHeight="true" outlineLevel="0" collapsed="false">
      <c r="A19" s="255"/>
      <c r="B19" s="398"/>
      <c r="C19" s="398"/>
      <c r="D19" s="598"/>
      <c r="E19" s="598"/>
      <c r="F19" s="598"/>
      <c r="G19" s="598"/>
      <c r="H19" s="598"/>
      <c r="I19" s="754"/>
      <c r="J19" s="754"/>
      <c r="K19" s="684" t="n">
        <f aca="false">SUM(I19:J19)</f>
        <v>0</v>
      </c>
    </row>
    <row r="20" customFormat="false" ht="26.25" hidden="false" customHeight="true" outlineLevel="0" collapsed="false">
      <c r="A20" s="255"/>
      <c r="B20" s="398"/>
      <c r="C20" s="398"/>
      <c r="D20" s="598"/>
      <c r="E20" s="598"/>
      <c r="F20" s="598"/>
      <c r="G20" s="598"/>
      <c r="H20" s="598"/>
      <c r="I20" s="755"/>
      <c r="J20" s="755"/>
      <c r="K20" s="684" t="n">
        <f aca="false">SUM(I20:J20)</f>
        <v>0</v>
      </c>
    </row>
    <row r="21" customFormat="false" ht="25.5" hidden="false" customHeight="true" outlineLevel="0" collapsed="false">
      <c r="A21" s="255" t="n">
        <v>3</v>
      </c>
      <c r="B21" s="398" t="s">
        <v>1280</v>
      </c>
      <c r="C21" s="398"/>
      <c r="D21" s="398"/>
      <c r="E21" s="398"/>
      <c r="F21" s="398"/>
      <c r="G21" s="398"/>
      <c r="H21" s="398"/>
      <c r="I21" s="684" t="n">
        <f aca="false">SUM(I22:I24)</f>
        <v>0</v>
      </c>
      <c r="J21" s="684" t="n">
        <f aca="false">SUM(J22:J24)</f>
        <v>0</v>
      </c>
      <c r="K21" s="684" t="n">
        <f aca="false">SUM(K22:K24)</f>
        <v>0</v>
      </c>
    </row>
    <row r="22" customFormat="false" ht="26.25" hidden="false" customHeight="true" outlineLevel="0" collapsed="false">
      <c r="A22" s="255"/>
      <c r="B22" s="398"/>
      <c r="C22" s="398"/>
      <c r="D22" s="598"/>
      <c r="E22" s="598"/>
      <c r="F22" s="598"/>
      <c r="G22" s="598"/>
      <c r="H22" s="598"/>
      <c r="I22" s="754"/>
      <c r="J22" s="754"/>
      <c r="K22" s="684" t="n">
        <f aca="false">SUM(I22:J22)</f>
        <v>0</v>
      </c>
    </row>
    <row r="23" customFormat="false" ht="26.25" hidden="false" customHeight="true" outlineLevel="0" collapsed="false">
      <c r="A23" s="255"/>
      <c r="B23" s="398"/>
      <c r="C23" s="398"/>
      <c r="D23" s="598"/>
      <c r="E23" s="598"/>
      <c r="F23" s="598"/>
      <c r="G23" s="598"/>
      <c r="H23" s="598"/>
      <c r="I23" s="754"/>
      <c r="J23" s="754"/>
      <c r="K23" s="684" t="n">
        <f aca="false">SUM(I23:J23)</f>
        <v>0</v>
      </c>
    </row>
    <row r="24" customFormat="false" ht="26.25" hidden="false" customHeight="true" outlineLevel="0" collapsed="false">
      <c r="A24" s="624"/>
      <c r="B24" s="413"/>
      <c r="C24" s="413"/>
      <c r="D24" s="756"/>
      <c r="E24" s="756"/>
      <c r="F24" s="756"/>
      <c r="G24" s="756"/>
      <c r="H24" s="756"/>
      <c r="I24" s="755"/>
      <c r="J24" s="755"/>
      <c r="K24" s="684" t="n">
        <f aca="false">SUM(I24:J24)</f>
        <v>0</v>
      </c>
    </row>
    <row r="25" s="504" customFormat="true" ht="29.25" hidden="false" customHeight="true" outlineLevel="0" collapsed="false">
      <c r="A25" s="415" t="n">
        <v>4</v>
      </c>
      <c r="B25" s="757" t="s">
        <v>1281</v>
      </c>
      <c r="C25" s="757"/>
      <c r="D25" s="757"/>
      <c r="E25" s="757"/>
      <c r="F25" s="757"/>
      <c r="G25" s="757"/>
      <c r="H25" s="757"/>
      <c r="I25" s="758" t="n">
        <f aca="false">I21</f>
        <v>0</v>
      </c>
      <c r="J25" s="758" t="n">
        <f aca="false">J21</f>
        <v>0</v>
      </c>
      <c r="K25" s="758" t="n">
        <f aca="false">K21</f>
        <v>0</v>
      </c>
      <c r="L25" s="131"/>
    </row>
    <row r="26" customFormat="false" ht="13.5" hidden="false" customHeight="false" outlineLevel="0" collapsed="false">
      <c r="A26" s="242"/>
      <c r="B26" s="750"/>
      <c r="C26" s="750"/>
      <c r="D26" s="750"/>
      <c r="E26" s="750"/>
      <c r="F26" s="750"/>
      <c r="G26" s="750"/>
      <c r="H26" s="750"/>
      <c r="I26" s="244"/>
      <c r="J26" s="244"/>
      <c r="K26" s="244"/>
    </row>
    <row r="29" customFormat="false" ht="18" hidden="false" customHeight="true" outlineLevel="0" collapsed="false">
      <c r="A29" s="242" t="s">
        <v>558</v>
      </c>
      <c r="B29" s="242"/>
      <c r="C29" s="278" t="s">
        <v>1282</v>
      </c>
      <c r="D29" s="278"/>
      <c r="E29" s="278"/>
      <c r="F29" s="278"/>
      <c r="G29" s="278"/>
      <c r="H29" s="278"/>
      <c r="I29" s="278"/>
    </row>
    <row r="30" customFormat="false" ht="13.5" hidden="false" customHeight="true" outlineLevel="0" collapsed="false">
      <c r="C30" s="278" t="s">
        <v>1283</v>
      </c>
      <c r="D30" s="278"/>
      <c r="E30" s="278"/>
      <c r="F30" s="278"/>
      <c r="G30" s="278"/>
      <c r="H30" s="278"/>
      <c r="I30" s="278"/>
    </row>
    <row r="31" customFormat="false" ht="13.5" hidden="false" customHeight="true" outlineLevel="0" collapsed="false">
      <c r="C31" s="278" t="s">
        <v>1284</v>
      </c>
      <c r="D31" s="278"/>
      <c r="E31" s="278"/>
      <c r="F31" s="278"/>
      <c r="G31" s="278"/>
      <c r="H31" s="278"/>
      <c r="I31" s="278"/>
    </row>
  </sheetData>
  <mergeCells count="28">
    <mergeCell ref="I2:K2"/>
    <mergeCell ref="B3:J3"/>
    <mergeCell ref="B5:F5"/>
    <mergeCell ref="C7:E7"/>
    <mergeCell ref="G7:J7"/>
    <mergeCell ref="B9:F9"/>
    <mergeCell ref="B11:H11"/>
    <mergeCell ref="I11:I12"/>
    <mergeCell ref="J11:J12"/>
    <mergeCell ref="K11:K12"/>
    <mergeCell ref="D12:H12"/>
    <mergeCell ref="B13:H13"/>
    <mergeCell ref="D14:H14"/>
    <mergeCell ref="D15:H15"/>
    <mergeCell ref="D16:H16"/>
    <mergeCell ref="B17:H17"/>
    <mergeCell ref="D18:H18"/>
    <mergeCell ref="D19:H19"/>
    <mergeCell ref="D20:H20"/>
    <mergeCell ref="B21:H21"/>
    <mergeCell ref="D22:H22"/>
    <mergeCell ref="D23:H23"/>
    <mergeCell ref="D24:H24"/>
    <mergeCell ref="B25:H25"/>
    <mergeCell ref="A29:B29"/>
    <mergeCell ref="C29:I29"/>
    <mergeCell ref="C30:I30"/>
    <mergeCell ref="C31:I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31"/>
  <sheetViews>
    <sheetView showFormulas="false" showGridLines="true" showRowColHeaders="true" showZeros="true" rightToLeft="false" tabSelected="false" showOutlineSymbols="true" defaultGridColor="true" view="normal" topLeftCell="A3" colorId="64" zoomScale="100" zoomScaleNormal="100" zoomScalePageLayoutView="100" workbookViewId="0">
      <pane xSplit="8" ySplit="10" topLeftCell="I13" activePane="bottomRight" state="frozen"/>
      <selection pane="topLeft" activeCell="A3" activeCellId="0" sqref="A3"/>
      <selection pane="topRight" activeCell="I3" activeCellId="0" sqref="I3"/>
      <selection pane="bottomLeft" activeCell="A13" activeCellId="0" sqref="A13"/>
      <selection pane="bottomRight" activeCell="I28" activeCellId="0" sqref="I28"/>
    </sheetView>
  </sheetViews>
  <sheetFormatPr defaultColWidth="8.66796875" defaultRowHeight="13.5" zeroHeight="false" outlineLevelRow="0" outlineLevelCol="0"/>
  <cols>
    <col collapsed="false" customWidth="false" hidden="false" outlineLevel="0" max="1" min="1" style="240" width="8.67"/>
    <col collapsed="false" customWidth="true" hidden="false" outlineLevel="0" max="2" min="2" style="240" width="13.34"/>
    <col collapsed="false" customWidth="true" hidden="false" outlineLevel="0" max="3" min="3" style="240" width="17.11"/>
    <col collapsed="false" customWidth="false" hidden="false" outlineLevel="0" max="7" min="4" style="240" width="8.67"/>
    <col collapsed="false" customWidth="true" hidden="false" outlineLevel="0" max="8" min="8" style="240" width="16.89"/>
    <col collapsed="false" customWidth="true" hidden="false" outlineLevel="0" max="11" min="9" style="240" width="20.44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I2" s="241" t="s">
        <v>4</v>
      </c>
    </row>
    <row r="3" customFormat="false" ht="13.5" hidden="false" customHeight="true" outlineLevel="0" collapsed="false">
      <c r="B3" s="276" t="s">
        <v>1285</v>
      </c>
      <c r="C3" s="276"/>
      <c r="D3" s="276"/>
      <c r="E3" s="276"/>
      <c r="F3" s="276"/>
      <c r="G3" s="276"/>
      <c r="H3" s="276"/>
      <c r="I3" s="276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5"/>
      <c r="H5" s="245"/>
      <c r="I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</row>
    <row r="8" customFormat="false" ht="14.25" hidden="false" customHeight="false" outlineLevel="0" collapsed="false">
      <c r="A8" s="246"/>
      <c r="B8" s="243"/>
      <c r="C8" s="243"/>
      <c r="D8" s="243"/>
      <c r="E8" s="243"/>
      <c r="F8" s="243"/>
      <c r="G8" s="243"/>
      <c r="H8" s="243"/>
      <c r="I8" s="243"/>
    </row>
    <row r="9" customFormat="false" ht="14.25" hidden="false" customHeight="false" outlineLevel="0" collapsed="false">
      <c r="A9" s="246" t="n">
        <v>2</v>
      </c>
      <c r="B9" s="243" t="s">
        <v>8</v>
      </c>
      <c r="C9" s="243"/>
      <c r="D9" s="243"/>
      <c r="E9" s="243"/>
      <c r="F9" s="243"/>
      <c r="G9" s="248" t="n">
        <f aca="false">'150.00'!K10</f>
        <v>2025</v>
      </c>
      <c r="H9" s="243"/>
      <c r="I9" s="243"/>
    </row>
    <row r="10" customFormat="false" ht="14.25" hidden="false" customHeight="false" outlineLevel="0" collapsed="false">
      <c r="I10" s="241" t="s">
        <v>245</v>
      </c>
      <c r="J10" s="241" t="s">
        <v>884</v>
      </c>
      <c r="K10" s="241" t="s">
        <v>4</v>
      </c>
    </row>
    <row r="11" customFormat="false" ht="27" hidden="false" customHeight="true" outlineLevel="0" collapsed="false">
      <c r="A11" s="249" t="s">
        <v>441</v>
      </c>
      <c r="B11" s="250" t="s">
        <v>520</v>
      </c>
      <c r="C11" s="250"/>
      <c r="D11" s="250"/>
      <c r="E11" s="250"/>
      <c r="F11" s="250"/>
      <c r="G11" s="250"/>
      <c r="H11" s="250"/>
      <c r="I11" s="481" t="s">
        <v>888</v>
      </c>
      <c r="J11" s="481" t="s">
        <v>889</v>
      </c>
      <c r="K11" s="697" t="s">
        <v>35</v>
      </c>
    </row>
    <row r="12" customFormat="false" ht="27" hidden="false" customHeight="true" outlineLevel="0" collapsed="false">
      <c r="A12" s="406"/>
      <c r="B12" s="483" t="s">
        <v>249</v>
      </c>
      <c r="C12" s="483" t="s">
        <v>975</v>
      </c>
      <c r="D12" s="753" t="s">
        <v>976</v>
      </c>
      <c r="E12" s="753"/>
      <c r="F12" s="753"/>
      <c r="G12" s="753"/>
      <c r="H12" s="753"/>
      <c r="I12" s="481"/>
      <c r="J12" s="481"/>
      <c r="K12" s="697"/>
    </row>
    <row r="13" customFormat="false" ht="25.5" hidden="false" customHeight="true" outlineLevel="0" collapsed="false">
      <c r="A13" s="650" t="n">
        <v>1</v>
      </c>
      <c r="B13" s="398" t="s">
        <v>1286</v>
      </c>
      <c r="C13" s="398"/>
      <c r="D13" s="398"/>
      <c r="E13" s="398"/>
      <c r="F13" s="398"/>
      <c r="G13" s="398"/>
      <c r="H13" s="398"/>
      <c r="I13" s="409" t="n">
        <f aca="false">SUM(I14:I18)</f>
        <v>0</v>
      </c>
      <c r="J13" s="409" t="n">
        <f aca="false">SUM(J14:J18)</f>
        <v>0</v>
      </c>
      <c r="K13" s="409" t="n">
        <f aca="false">SUM(K14:K18)</f>
        <v>0</v>
      </c>
    </row>
    <row r="14" customFormat="false" ht="25.5" hidden="false" customHeight="true" outlineLevel="0" collapsed="false">
      <c r="A14" s="650"/>
      <c r="B14" s="398"/>
      <c r="C14" s="398"/>
      <c r="D14" s="398"/>
      <c r="E14" s="398"/>
      <c r="F14" s="398"/>
      <c r="G14" s="398"/>
      <c r="H14" s="398"/>
      <c r="I14" s="410"/>
      <c r="J14" s="410"/>
      <c r="K14" s="409" t="n">
        <f aca="false">SUM(I14:J14)</f>
        <v>0</v>
      </c>
    </row>
    <row r="15" customFormat="false" ht="25.5" hidden="false" customHeight="true" outlineLevel="0" collapsed="false">
      <c r="A15" s="650"/>
      <c r="B15" s="398"/>
      <c r="C15" s="398"/>
      <c r="D15" s="398"/>
      <c r="E15" s="398"/>
      <c r="F15" s="398"/>
      <c r="G15" s="398"/>
      <c r="H15" s="398"/>
      <c r="I15" s="410"/>
      <c r="J15" s="410"/>
      <c r="K15" s="409" t="n">
        <f aca="false">SUM(I15:J15)</f>
        <v>0</v>
      </c>
    </row>
    <row r="16" customFormat="false" ht="25.5" hidden="false" customHeight="true" outlineLevel="0" collapsed="false">
      <c r="A16" s="650"/>
      <c r="B16" s="398"/>
      <c r="C16" s="398"/>
      <c r="D16" s="398"/>
      <c r="E16" s="398"/>
      <c r="F16" s="398"/>
      <c r="G16" s="398"/>
      <c r="H16" s="398"/>
      <c r="I16" s="410"/>
      <c r="J16" s="410"/>
      <c r="K16" s="409" t="n">
        <f aca="false">SUM(I16:J16)</f>
        <v>0</v>
      </c>
    </row>
    <row r="17" customFormat="false" ht="25.5" hidden="false" customHeight="true" outlineLevel="0" collapsed="false">
      <c r="A17" s="650"/>
      <c r="B17" s="398"/>
      <c r="C17" s="398"/>
      <c r="D17" s="398"/>
      <c r="E17" s="398"/>
      <c r="F17" s="398"/>
      <c r="G17" s="398"/>
      <c r="H17" s="398"/>
      <c r="I17" s="410"/>
      <c r="J17" s="410"/>
      <c r="K17" s="409" t="n">
        <f aca="false">SUM(I17:J17)</f>
        <v>0</v>
      </c>
    </row>
    <row r="18" customFormat="false" ht="25.5" hidden="false" customHeight="true" outlineLevel="0" collapsed="false">
      <c r="A18" s="650"/>
      <c r="B18" s="398"/>
      <c r="C18" s="398"/>
      <c r="D18" s="398"/>
      <c r="E18" s="398"/>
      <c r="F18" s="398"/>
      <c r="G18" s="398"/>
      <c r="H18" s="398"/>
      <c r="I18" s="410"/>
      <c r="J18" s="410"/>
      <c r="K18" s="409" t="n">
        <f aca="false">SUM(I18:J18)</f>
        <v>0</v>
      </c>
    </row>
    <row r="19" customFormat="false" ht="30" hidden="false" customHeight="true" outlineLevel="0" collapsed="false">
      <c r="A19" s="650" t="n">
        <v>2</v>
      </c>
      <c r="B19" s="398" t="s">
        <v>1287</v>
      </c>
      <c r="C19" s="398"/>
      <c r="D19" s="398"/>
      <c r="E19" s="398"/>
      <c r="F19" s="398"/>
      <c r="G19" s="398"/>
      <c r="H19" s="398"/>
      <c r="I19" s="409" t="n">
        <f aca="false">SUM(I20:I24)</f>
        <v>0</v>
      </c>
      <c r="J19" s="409" t="n">
        <f aca="false">SUM(J20:J24)</f>
        <v>0</v>
      </c>
      <c r="K19" s="409" t="n">
        <f aca="false">SUM(K20:K24)</f>
        <v>0</v>
      </c>
    </row>
    <row r="20" customFormat="false" ht="25.5" hidden="false" customHeight="true" outlineLevel="0" collapsed="false">
      <c r="A20" s="650"/>
      <c r="B20" s="398"/>
      <c r="C20" s="398"/>
      <c r="D20" s="398"/>
      <c r="E20" s="398"/>
      <c r="F20" s="398"/>
      <c r="G20" s="398"/>
      <c r="H20" s="398"/>
      <c r="I20" s="410"/>
      <c r="J20" s="410"/>
      <c r="K20" s="409" t="n">
        <f aca="false">SUM(I20:J20)</f>
        <v>0</v>
      </c>
    </row>
    <row r="21" customFormat="false" ht="25.5" hidden="false" customHeight="true" outlineLevel="0" collapsed="false">
      <c r="A21" s="650"/>
      <c r="B21" s="398"/>
      <c r="C21" s="398"/>
      <c r="D21" s="398"/>
      <c r="E21" s="398"/>
      <c r="F21" s="398"/>
      <c r="G21" s="398"/>
      <c r="H21" s="398"/>
      <c r="I21" s="410"/>
      <c r="J21" s="410"/>
      <c r="K21" s="409" t="n">
        <f aca="false">SUM(I21:J21)</f>
        <v>0</v>
      </c>
    </row>
    <row r="22" customFormat="false" ht="25.5" hidden="false" customHeight="true" outlineLevel="0" collapsed="false">
      <c r="A22" s="650"/>
      <c r="B22" s="398"/>
      <c r="C22" s="398"/>
      <c r="D22" s="398"/>
      <c r="E22" s="398"/>
      <c r="F22" s="398"/>
      <c r="G22" s="398"/>
      <c r="H22" s="398"/>
      <c r="I22" s="410"/>
      <c r="J22" s="410"/>
      <c r="K22" s="409" t="n">
        <f aca="false">SUM(I22:J22)</f>
        <v>0</v>
      </c>
    </row>
    <row r="23" customFormat="false" ht="25.5" hidden="false" customHeight="true" outlineLevel="0" collapsed="false">
      <c r="A23" s="650"/>
      <c r="B23" s="398"/>
      <c r="C23" s="398"/>
      <c r="D23" s="398"/>
      <c r="E23" s="398"/>
      <c r="F23" s="398"/>
      <c r="G23" s="398"/>
      <c r="H23" s="398"/>
      <c r="I23" s="410"/>
      <c r="J23" s="410"/>
      <c r="K23" s="409" t="n">
        <f aca="false">SUM(I23:J23)</f>
        <v>0</v>
      </c>
    </row>
    <row r="24" customFormat="false" ht="25.5" hidden="false" customHeight="true" outlineLevel="0" collapsed="false">
      <c r="A24" s="650"/>
      <c r="B24" s="398"/>
      <c r="C24" s="398"/>
      <c r="D24" s="398"/>
      <c r="E24" s="398"/>
      <c r="F24" s="398"/>
      <c r="G24" s="398"/>
      <c r="H24" s="398"/>
      <c r="I24" s="410"/>
      <c r="J24" s="410"/>
      <c r="K24" s="409" t="n">
        <f aca="false">SUM(I24:J24)</f>
        <v>0</v>
      </c>
    </row>
    <row r="25" customFormat="false" ht="27.75" hidden="false" customHeight="true" outlineLevel="0" collapsed="false">
      <c r="A25" s="746" t="n">
        <v>3</v>
      </c>
      <c r="B25" s="165" t="s">
        <v>1288</v>
      </c>
      <c r="C25" s="165"/>
      <c r="D25" s="165"/>
      <c r="E25" s="165"/>
      <c r="F25" s="165"/>
      <c r="G25" s="165"/>
      <c r="H25" s="165"/>
      <c r="I25" s="444" t="n">
        <f aca="false">I13+I19</f>
        <v>0</v>
      </c>
      <c r="J25" s="444" t="n">
        <f aca="false">J13+J19</f>
        <v>0</v>
      </c>
      <c r="K25" s="444" t="n">
        <f aca="false">K13+K19</f>
        <v>0</v>
      </c>
    </row>
    <row r="26" customFormat="false" ht="13.5" hidden="false" customHeight="false" outlineLevel="0" collapsed="false">
      <c r="A26" s="242"/>
      <c r="B26" s="750"/>
      <c r="C26" s="750"/>
      <c r="D26" s="750"/>
      <c r="E26" s="750"/>
      <c r="F26" s="750"/>
      <c r="G26" s="750"/>
      <c r="H26" s="750"/>
      <c r="I26" s="244"/>
    </row>
    <row r="29" customFormat="false" ht="23.25" hidden="false" customHeight="true" outlineLevel="0" collapsed="false">
      <c r="A29" s="244" t="s">
        <v>558</v>
      </c>
      <c r="B29" s="244"/>
      <c r="C29" s="278" t="s">
        <v>1289</v>
      </c>
      <c r="D29" s="278"/>
      <c r="E29" s="278"/>
      <c r="F29" s="278"/>
      <c r="G29" s="278"/>
      <c r="H29" s="278"/>
      <c r="I29" s="278"/>
    </row>
    <row r="30" customFormat="false" ht="13.5" hidden="false" customHeight="true" outlineLevel="0" collapsed="false">
      <c r="C30" s="278" t="s">
        <v>1290</v>
      </c>
      <c r="D30" s="278"/>
      <c r="E30" s="278"/>
      <c r="F30" s="278"/>
      <c r="G30" s="278"/>
      <c r="H30" s="278"/>
      <c r="I30" s="278"/>
    </row>
    <row r="31" customFormat="false" ht="13.5" hidden="false" customHeight="true" outlineLevel="0" collapsed="false">
      <c r="C31" s="278" t="s">
        <v>1291</v>
      </c>
      <c r="D31" s="278"/>
      <c r="E31" s="278"/>
      <c r="F31" s="278"/>
      <c r="G31" s="278"/>
      <c r="H31" s="278"/>
      <c r="I31" s="278"/>
    </row>
  </sheetData>
  <mergeCells count="25">
    <mergeCell ref="B3:I3"/>
    <mergeCell ref="B5:F5"/>
    <mergeCell ref="C7:E7"/>
    <mergeCell ref="B11:H11"/>
    <mergeCell ref="I11:I12"/>
    <mergeCell ref="J11:J12"/>
    <mergeCell ref="K11:K12"/>
    <mergeCell ref="D12:H12"/>
    <mergeCell ref="B13:H13"/>
    <mergeCell ref="D14:H14"/>
    <mergeCell ref="D15:H15"/>
    <mergeCell ref="D16:H16"/>
    <mergeCell ref="D17:H17"/>
    <mergeCell ref="D18:H18"/>
    <mergeCell ref="B19:H19"/>
    <mergeCell ref="D20:H20"/>
    <mergeCell ref="D21:H21"/>
    <mergeCell ref="D22:H22"/>
    <mergeCell ref="D23:H23"/>
    <mergeCell ref="D24:H24"/>
    <mergeCell ref="B25:H25"/>
    <mergeCell ref="A29:B29"/>
    <mergeCell ref="C29:I29"/>
    <mergeCell ref="C30:I30"/>
    <mergeCell ref="C31:I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G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F41" activeCellId="0" sqref="F41"/>
    </sheetView>
  </sheetViews>
  <sheetFormatPr defaultColWidth="8.66796875" defaultRowHeight="13.5" zeroHeight="false" outlineLevelRow="1" outlineLevelCol="0"/>
  <cols>
    <col collapsed="false" customWidth="false" hidden="false" outlineLevel="0" max="1" min="1" style="240" width="8.67"/>
    <col collapsed="false" customWidth="true" hidden="false" outlineLevel="0" max="2" min="2" style="240" width="13.88"/>
    <col collapsed="false" customWidth="true" hidden="false" outlineLevel="0" max="3" min="3" style="240" width="18.11"/>
    <col collapsed="false" customWidth="true" hidden="false" outlineLevel="0" max="4" min="4" style="240" width="30.88"/>
    <col collapsed="false" customWidth="true" hidden="false" outlineLevel="0" max="5" min="5" style="240" width="27.11"/>
    <col collapsed="false" customWidth="true" hidden="false" outlineLevel="0" max="6" min="6" style="240" width="20.33"/>
    <col collapsed="false" customWidth="true" hidden="false" outlineLevel="0" max="7" min="7" style="570" width="20.33"/>
    <col collapsed="false" customWidth="false" hidden="false" outlineLevel="0" max="16384" min="8" style="240" width="8.67"/>
  </cols>
  <sheetData>
    <row r="2" customFormat="false" ht="13.5" hidden="false" customHeight="false" outlineLevel="0" collapsed="false">
      <c r="G2" s="241" t="s">
        <v>4</v>
      </c>
    </row>
    <row r="3" customFormat="false" ht="50.25" hidden="false" customHeight="true" outlineLevel="0" collapsed="false">
      <c r="B3" s="571" t="s">
        <v>128</v>
      </c>
      <c r="C3" s="571"/>
      <c r="D3" s="571"/>
      <c r="E3" s="571"/>
      <c r="F3" s="571"/>
    </row>
    <row r="4" customFormat="false" ht="13.5" hidden="false" customHeight="false" outlineLevel="1" collapsed="false">
      <c r="A4" s="243"/>
      <c r="B4" s="243"/>
      <c r="C4" s="243"/>
      <c r="D4" s="243"/>
      <c r="E4" s="243"/>
      <c r="F4" s="243"/>
      <c r="G4" s="244"/>
    </row>
    <row r="5" customFormat="false" ht="13.5" hidden="false" customHeight="false" outlineLevel="1" collapsed="false">
      <c r="A5" s="243"/>
      <c r="B5" s="242" t="s">
        <v>6</v>
      </c>
      <c r="C5" s="242"/>
      <c r="D5" s="242"/>
      <c r="E5" s="242"/>
      <c r="F5" s="242"/>
      <c r="G5" s="242"/>
    </row>
    <row r="6" customFormat="false" ht="14.25" hidden="false" customHeight="false" outlineLevel="1" collapsed="false">
      <c r="A6" s="246"/>
      <c r="B6" s="243"/>
      <c r="C6" s="243"/>
      <c r="D6" s="243"/>
      <c r="E6" s="243"/>
      <c r="F6" s="243"/>
      <c r="G6" s="244"/>
    </row>
    <row r="7" customFormat="false" ht="14.25" hidden="false" customHeight="false" outlineLevel="1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3"/>
      <c r="F7" s="243"/>
      <c r="G7" s="244"/>
    </row>
    <row r="8" customFormat="false" ht="14.25" hidden="false" customHeight="false" outlineLevel="1" collapsed="false">
      <c r="A8" s="246"/>
      <c r="B8" s="243"/>
      <c r="C8" s="243"/>
      <c r="D8" s="243"/>
      <c r="E8" s="243"/>
      <c r="F8" s="243"/>
      <c r="G8" s="244"/>
    </row>
    <row r="9" customFormat="false" ht="14.25" hidden="false" customHeight="false" outlineLevel="0" collapsed="false">
      <c r="A9" s="246" t="n">
        <v>2</v>
      </c>
      <c r="B9" s="243" t="s">
        <v>8</v>
      </c>
      <c r="C9" s="243"/>
      <c r="D9" s="243"/>
      <c r="E9" s="243"/>
      <c r="F9" s="243"/>
      <c r="G9" s="552" t="n">
        <f aca="false">'150.00'!K10</f>
        <v>2025</v>
      </c>
    </row>
    <row r="10" customFormat="false" ht="14.25" hidden="false" customHeight="false" outlineLevel="0" collapsed="false">
      <c r="A10" s="246"/>
      <c r="B10" s="243"/>
      <c r="C10" s="243"/>
      <c r="D10" s="243"/>
      <c r="E10" s="243"/>
      <c r="F10" s="241" t="s">
        <v>245</v>
      </c>
      <c r="G10" s="241" t="s">
        <v>4</v>
      </c>
    </row>
    <row r="11" customFormat="false" ht="42" hidden="false" customHeight="true" outlineLevel="0" collapsed="false">
      <c r="A11" s="572" t="s">
        <v>887</v>
      </c>
      <c r="B11" s="759" t="s">
        <v>1027</v>
      </c>
      <c r="C11" s="759"/>
      <c r="D11" s="759"/>
      <c r="E11" s="759"/>
      <c r="F11" s="759"/>
      <c r="G11" s="759"/>
    </row>
    <row r="12" customFormat="false" ht="29.25" hidden="false" customHeight="true" outlineLevel="0" collapsed="false">
      <c r="A12" s="576"/>
      <c r="B12" s="760" t="s">
        <v>1030</v>
      </c>
      <c r="C12" s="760"/>
      <c r="D12" s="577" t="s">
        <v>1031</v>
      </c>
      <c r="E12" s="761" t="s">
        <v>1032</v>
      </c>
      <c r="F12" s="761" t="s">
        <v>1292</v>
      </c>
      <c r="G12" s="761" t="s">
        <v>1293</v>
      </c>
    </row>
    <row r="13" customFormat="false" ht="29.25" hidden="false" customHeight="true" outlineLevel="0" collapsed="false">
      <c r="A13" s="576"/>
      <c r="B13" s="577" t="s">
        <v>249</v>
      </c>
      <c r="C13" s="577" t="s">
        <v>1294</v>
      </c>
      <c r="D13" s="577"/>
      <c r="E13" s="761"/>
      <c r="F13" s="761"/>
      <c r="G13" s="761"/>
    </row>
    <row r="14" customFormat="false" ht="29.25" hidden="false" customHeight="true" outlineLevel="0" collapsed="false">
      <c r="A14" s="762" t="n">
        <v>1</v>
      </c>
      <c r="B14" s="763"/>
      <c r="C14" s="763"/>
      <c r="D14" s="764" t="n">
        <f aca="false">SUM(D15:D24)</f>
        <v>0</v>
      </c>
      <c r="E14" s="765" t="n">
        <f aca="false">B14+D14</f>
        <v>0</v>
      </c>
      <c r="F14" s="393" t="n">
        <f aca="false">D14</f>
        <v>0</v>
      </c>
      <c r="G14" s="408" t="n">
        <f aca="false">F14</f>
        <v>0</v>
      </c>
    </row>
    <row r="15" customFormat="false" ht="17.25" hidden="false" customHeight="true" outlineLevel="0" collapsed="false">
      <c r="A15" s="397"/>
      <c r="B15" s="766"/>
      <c r="C15" s="766"/>
      <c r="D15" s="580"/>
      <c r="E15" s="767"/>
      <c r="F15" s="578"/>
      <c r="G15" s="579"/>
    </row>
    <row r="16" customFormat="false" ht="17.25" hidden="false" customHeight="true" outlineLevel="0" collapsed="false">
      <c r="A16" s="397"/>
      <c r="B16" s="766"/>
      <c r="C16" s="766"/>
      <c r="D16" s="580"/>
      <c r="E16" s="767"/>
      <c r="F16" s="578"/>
      <c r="G16" s="579"/>
    </row>
    <row r="17" customFormat="false" ht="17.25" hidden="false" customHeight="true" outlineLevel="0" collapsed="false">
      <c r="A17" s="397"/>
      <c r="B17" s="766"/>
      <c r="C17" s="766"/>
      <c r="D17" s="580"/>
      <c r="E17" s="767"/>
      <c r="F17" s="578"/>
      <c r="G17" s="579"/>
    </row>
    <row r="18" customFormat="false" ht="17.25" hidden="true" customHeight="true" outlineLevel="1" collapsed="false">
      <c r="A18" s="397"/>
      <c r="B18" s="766"/>
      <c r="C18" s="766"/>
      <c r="D18" s="580"/>
      <c r="E18" s="767"/>
      <c r="F18" s="578"/>
      <c r="G18" s="579"/>
    </row>
    <row r="19" customFormat="false" ht="17.25" hidden="true" customHeight="true" outlineLevel="1" collapsed="false">
      <c r="A19" s="397"/>
      <c r="B19" s="766"/>
      <c r="C19" s="766"/>
      <c r="D19" s="580"/>
      <c r="E19" s="767"/>
      <c r="F19" s="578"/>
      <c r="G19" s="579"/>
    </row>
    <row r="20" customFormat="false" ht="17.25" hidden="true" customHeight="true" outlineLevel="1" collapsed="false">
      <c r="A20" s="397"/>
      <c r="B20" s="766"/>
      <c r="C20" s="766"/>
      <c r="D20" s="580"/>
      <c r="E20" s="767"/>
      <c r="F20" s="578"/>
      <c r="G20" s="579"/>
    </row>
    <row r="21" customFormat="false" ht="17.25" hidden="true" customHeight="true" outlineLevel="1" collapsed="false">
      <c r="A21" s="397"/>
      <c r="B21" s="766"/>
      <c r="C21" s="766"/>
      <c r="D21" s="580"/>
      <c r="E21" s="767"/>
      <c r="F21" s="578"/>
      <c r="G21" s="579"/>
    </row>
    <row r="22" customFormat="false" ht="17.25" hidden="true" customHeight="true" outlineLevel="1" collapsed="false">
      <c r="A22" s="397"/>
      <c r="B22" s="766"/>
      <c r="C22" s="766"/>
      <c r="D22" s="580"/>
      <c r="E22" s="767"/>
      <c r="F22" s="578"/>
      <c r="G22" s="579"/>
    </row>
    <row r="23" customFormat="false" ht="17.25" hidden="true" customHeight="true" outlineLevel="1" collapsed="false">
      <c r="A23" s="397"/>
      <c r="B23" s="766"/>
      <c r="C23" s="766"/>
      <c r="D23" s="580"/>
      <c r="E23" s="767"/>
      <c r="F23" s="578"/>
      <c r="G23" s="579"/>
    </row>
    <row r="24" customFormat="false" ht="17.25" hidden="true" customHeight="true" outlineLevel="1" collapsed="false">
      <c r="A24" s="425"/>
      <c r="B24" s="768"/>
      <c r="C24" s="768"/>
      <c r="D24" s="769"/>
      <c r="E24" s="770"/>
      <c r="F24" s="753"/>
      <c r="G24" s="771"/>
    </row>
    <row r="25" customFormat="false" ht="29.25" hidden="false" customHeight="true" outlineLevel="0" collapsed="false">
      <c r="A25" s="772"/>
      <c r="B25" s="773" t="s">
        <v>1295</v>
      </c>
      <c r="C25" s="773"/>
      <c r="D25" s="773"/>
      <c r="E25" s="773"/>
      <c r="F25" s="773"/>
      <c r="G25" s="773"/>
    </row>
    <row r="26" customFormat="false" ht="47.25" hidden="false" customHeight="true" outlineLevel="0" collapsed="false">
      <c r="A26" s="397"/>
      <c r="B26" s="582" t="s">
        <v>249</v>
      </c>
      <c r="C26" s="582" t="s">
        <v>7</v>
      </c>
      <c r="D26" s="578" t="s">
        <v>1109</v>
      </c>
      <c r="E26" s="578" t="s">
        <v>1034</v>
      </c>
      <c r="F26" s="774" t="s">
        <v>1292</v>
      </c>
      <c r="G26" s="775" t="s">
        <v>1293</v>
      </c>
    </row>
    <row r="27" customFormat="false" ht="18.75" hidden="false" customHeight="true" outlineLevel="0" collapsed="false">
      <c r="A27" s="392" t="n">
        <v>2</v>
      </c>
      <c r="B27" s="776" t="s">
        <v>1149</v>
      </c>
      <c r="C27" s="776"/>
      <c r="D27" s="776"/>
      <c r="E27" s="776"/>
      <c r="F27" s="777" t="n">
        <f aca="false">SUM(F28:F38)</f>
        <v>0</v>
      </c>
      <c r="G27" s="777" t="n">
        <f aca="false">SUM(G28:G38)</f>
        <v>0</v>
      </c>
    </row>
    <row r="28" customFormat="false" ht="18.75" hidden="false" customHeight="true" outlineLevel="0" collapsed="false">
      <c r="A28" s="397"/>
      <c r="B28" s="584"/>
      <c r="C28" s="584"/>
      <c r="D28" s="778"/>
      <c r="E28" s="586"/>
      <c r="F28" s="580"/>
      <c r="G28" s="579" t="n">
        <f aca="false">F28</f>
        <v>0</v>
      </c>
    </row>
    <row r="29" customFormat="false" ht="18.75" hidden="false" customHeight="true" outlineLevel="0" collapsed="false">
      <c r="A29" s="397"/>
      <c r="B29" s="584"/>
      <c r="C29" s="584"/>
      <c r="D29" s="778"/>
      <c r="E29" s="586"/>
      <c r="F29" s="580"/>
      <c r="G29" s="579" t="n">
        <f aca="false">F29</f>
        <v>0</v>
      </c>
    </row>
    <row r="30" customFormat="false" ht="18.75" hidden="false" customHeight="true" outlineLevel="0" collapsed="false">
      <c r="A30" s="397"/>
      <c r="B30" s="584"/>
      <c r="C30" s="584"/>
      <c r="D30" s="778"/>
      <c r="E30" s="586"/>
      <c r="F30" s="580"/>
      <c r="G30" s="579" t="n">
        <f aca="false">F30</f>
        <v>0</v>
      </c>
    </row>
    <row r="31" customFormat="false" ht="18.75" hidden="false" customHeight="true" outlineLevel="0" collapsed="false">
      <c r="A31" s="397"/>
      <c r="B31" s="584"/>
      <c r="C31" s="584"/>
      <c r="D31" s="778"/>
      <c r="E31" s="586"/>
      <c r="F31" s="580"/>
      <c r="G31" s="579" t="n">
        <f aca="false">F31</f>
        <v>0</v>
      </c>
    </row>
    <row r="32" customFormat="false" ht="18.75" hidden="false" customHeight="true" outlineLevel="0" collapsed="false">
      <c r="A32" s="397"/>
      <c r="B32" s="584"/>
      <c r="C32" s="584"/>
      <c r="D32" s="778"/>
      <c r="E32" s="586"/>
      <c r="F32" s="580"/>
      <c r="G32" s="579" t="n">
        <f aca="false">F32</f>
        <v>0</v>
      </c>
    </row>
    <row r="33" customFormat="false" ht="18.75" hidden="false" customHeight="true" outlineLevel="0" collapsed="false">
      <c r="A33" s="397"/>
      <c r="B33" s="584"/>
      <c r="C33" s="584"/>
      <c r="D33" s="778"/>
      <c r="E33" s="586"/>
      <c r="F33" s="580"/>
      <c r="G33" s="579" t="n">
        <f aca="false">F33</f>
        <v>0</v>
      </c>
    </row>
    <row r="34" customFormat="false" ht="18.75" hidden="false" customHeight="true" outlineLevel="0" collapsed="false">
      <c r="A34" s="397"/>
      <c r="B34" s="584"/>
      <c r="C34" s="584"/>
      <c r="D34" s="778"/>
      <c r="E34" s="586"/>
      <c r="F34" s="580"/>
      <c r="G34" s="579" t="n">
        <f aca="false">F34</f>
        <v>0</v>
      </c>
    </row>
    <row r="35" customFormat="false" ht="18.75" hidden="false" customHeight="true" outlineLevel="0" collapsed="false">
      <c r="A35" s="397"/>
      <c r="B35" s="584"/>
      <c r="C35" s="584"/>
      <c r="D35" s="778"/>
      <c r="E35" s="586"/>
      <c r="F35" s="580"/>
      <c r="G35" s="579" t="n">
        <f aca="false">F35</f>
        <v>0</v>
      </c>
    </row>
    <row r="36" customFormat="false" ht="18.75" hidden="false" customHeight="true" outlineLevel="0" collapsed="false">
      <c r="A36" s="397"/>
      <c r="B36" s="584"/>
      <c r="C36" s="584"/>
      <c r="D36" s="778"/>
      <c r="E36" s="586"/>
      <c r="F36" s="580"/>
      <c r="G36" s="579" t="n">
        <f aca="false">F36</f>
        <v>0</v>
      </c>
    </row>
    <row r="37" customFormat="false" ht="18.75" hidden="false" customHeight="true" outlineLevel="0" collapsed="false">
      <c r="A37" s="397"/>
      <c r="B37" s="584"/>
      <c r="C37" s="584"/>
      <c r="D37" s="778"/>
      <c r="E37" s="586"/>
      <c r="F37" s="580"/>
      <c r="G37" s="579" t="n">
        <f aca="false">F37</f>
        <v>0</v>
      </c>
    </row>
    <row r="38" customFormat="false" ht="18.75" hidden="false" customHeight="true" outlineLevel="0" collapsed="false">
      <c r="A38" s="397"/>
      <c r="B38" s="584"/>
      <c r="C38" s="584"/>
      <c r="D38" s="778"/>
      <c r="E38" s="586"/>
      <c r="F38" s="580"/>
      <c r="G38" s="579" t="n">
        <f aca="false">F38</f>
        <v>0</v>
      </c>
    </row>
    <row r="39" customFormat="false" ht="25.5" hidden="false" customHeight="true" outlineLevel="0" collapsed="false">
      <c r="A39" s="435" t="n">
        <v>3</v>
      </c>
      <c r="B39" s="443" t="s">
        <v>1023</v>
      </c>
      <c r="C39" s="443"/>
      <c r="D39" s="443"/>
      <c r="E39" s="443"/>
      <c r="F39" s="588" t="n">
        <f aca="false">F27+F14</f>
        <v>0</v>
      </c>
      <c r="G39" s="588" t="n">
        <f aca="false">G27+G14</f>
        <v>0</v>
      </c>
    </row>
    <row r="42" customFormat="false" ht="15" hidden="false" customHeight="true" outlineLevel="0" collapsed="false">
      <c r="A42" s="242" t="s">
        <v>558</v>
      </c>
      <c r="B42" s="242"/>
      <c r="C42" s="278" t="s">
        <v>1296</v>
      </c>
      <c r="D42" s="278"/>
      <c r="E42" s="278"/>
      <c r="F42" s="278"/>
    </row>
    <row r="43" customFormat="false" ht="15" hidden="false" customHeight="true" outlineLevel="0" collapsed="false">
      <c r="C43" s="278" t="s">
        <v>1297</v>
      </c>
      <c r="D43" s="278"/>
      <c r="E43" s="278"/>
      <c r="F43" s="278"/>
    </row>
  </sheetData>
  <mergeCells count="17">
    <mergeCell ref="B3:F3"/>
    <mergeCell ref="B5:E5"/>
    <mergeCell ref="C7:D7"/>
    <mergeCell ref="B11:G11"/>
    <mergeCell ref="A12:A13"/>
    <mergeCell ref="B12:C12"/>
    <mergeCell ref="D12:D13"/>
    <mergeCell ref="E12:E13"/>
    <mergeCell ref="F12:F13"/>
    <mergeCell ref="G12:G13"/>
    <mergeCell ref="B14:C14"/>
    <mergeCell ref="B25:G25"/>
    <mergeCell ref="B27:E27"/>
    <mergeCell ref="B39:E39"/>
    <mergeCell ref="A42:B42"/>
    <mergeCell ref="C42:F42"/>
    <mergeCell ref="C43:F4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8" ySplit="10" topLeftCell="I11" activePane="bottomRight" state="frozen"/>
      <selection pane="topLeft" activeCell="A1" activeCellId="0" sqref="A1"/>
      <selection pane="topRight" activeCell="I1" activeCellId="0" sqref="I1"/>
      <selection pane="bottomLeft" activeCell="A11" activeCellId="0" sqref="A11"/>
      <selection pane="bottomRight" activeCell="I23" activeCellId="0" sqref="I23"/>
    </sheetView>
  </sheetViews>
  <sheetFormatPr defaultColWidth="8.54296875" defaultRowHeight="12.75" zeroHeight="false" outlineLevelRow="0" outlineLevelCol="0"/>
  <cols>
    <col collapsed="false" customWidth="true" hidden="false" outlineLevel="0" max="4" min="4" style="0" width="24.11"/>
    <col collapsed="false" customWidth="true" hidden="false" outlineLevel="0" max="10" min="9" style="0" width="18.88"/>
    <col collapsed="false" customWidth="true" hidden="false" outlineLevel="0" max="11" min="11" style="0" width="19.67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1" t="s">
        <v>4</v>
      </c>
    </row>
    <row r="2" customFormat="false" ht="15" hidden="false" customHeight="true" outlineLevel="0" collapsed="false">
      <c r="A2" s="240"/>
      <c r="B2" s="658" t="s">
        <v>1298</v>
      </c>
      <c r="C2" s="658"/>
      <c r="D2" s="658"/>
      <c r="E2" s="658"/>
      <c r="F2" s="658"/>
      <c r="G2" s="658"/>
      <c r="H2" s="658"/>
      <c r="I2" s="658"/>
      <c r="J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</row>
    <row r="7" customFormat="false" ht="14.25" hidden="false" customHeight="false" outlineLevel="0" collapsed="false">
      <c r="A7" s="246"/>
      <c r="B7" s="243"/>
      <c r="C7" s="243"/>
      <c r="D7" s="243"/>
      <c r="E7" s="243"/>
      <c r="F7" s="243"/>
      <c r="G7" s="243"/>
      <c r="H7" s="243"/>
      <c r="I7" s="243"/>
      <c r="J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552" t="n">
        <f aca="false">'150.00'!K10</f>
        <v>2025</v>
      </c>
      <c r="J8" s="243"/>
    </row>
    <row r="9" customFormat="false" ht="14.25" hidden="false" customHeight="false" outlineLevel="0" collapsed="false">
      <c r="A9" s="240"/>
      <c r="B9" s="240"/>
      <c r="C9" s="240"/>
      <c r="D9" s="240"/>
      <c r="E9" s="240"/>
      <c r="F9" s="240"/>
      <c r="G9" s="240"/>
      <c r="H9" s="240"/>
      <c r="I9" s="241" t="s">
        <v>245</v>
      </c>
      <c r="J9" s="241" t="s">
        <v>4</v>
      </c>
    </row>
    <row r="10" customFormat="false" ht="45" hidden="false" customHeight="true" outlineLevel="0" collapsed="false">
      <c r="A10" s="659" t="s">
        <v>441</v>
      </c>
      <c r="B10" s="660" t="s">
        <v>1121</v>
      </c>
      <c r="C10" s="605" t="s">
        <v>1109</v>
      </c>
      <c r="D10" s="605"/>
      <c r="E10" s="647" t="s">
        <v>1110</v>
      </c>
      <c r="F10" s="647"/>
      <c r="G10" s="604" t="s">
        <v>1299</v>
      </c>
      <c r="H10" s="604"/>
      <c r="I10" s="606" t="s">
        <v>888</v>
      </c>
      <c r="J10" s="635" t="s">
        <v>35</v>
      </c>
    </row>
    <row r="11" customFormat="false" ht="13.5" hidden="false" customHeight="false" outlineLevel="0" collapsed="false">
      <c r="A11" s="556" t="n">
        <v>1</v>
      </c>
      <c r="B11" s="661"/>
      <c r="C11" s="662"/>
      <c r="D11" s="662"/>
      <c r="E11" s="662"/>
      <c r="F11" s="662"/>
      <c r="G11" s="662"/>
      <c r="H11" s="662"/>
      <c r="I11" s="732"/>
      <c r="J11" s="733" t="n">
        <f aca="false">SUM(I11:I11)</f>
        <v>0</v>
      </c>
    </row>
    <row r="12" customFormat="false" ht="13.5" hidden="false" customHeight="false" outlineLevel="0" collapsed="false">
      <c r="A12" s="556" t="n">
        <v>2</v>
      </c>
      <c r="B12" s="400"/>
      <c r="C12" s="662"/>
      <c r="D12" s="662"/>
      <c r="E12" s="401"/>
      <c r="F12" s="401"/>
      <c r="G12" s="401"/>
      <c r="H12" s="401"/>
      <c r="I12" s="630"/>
      <c r="J12" s="711" t="n">
        <f aca="false">SUM(I12:I12)</f>
        <v>0</v>
      </c>
    </row>
    <row r="13" customFormat="false" ht="13.5" hidden="false" customHeight="false" outlineLevel="0" collapsed="false">
      <c r="A13" s="457" t="n">
        <v>3</v>
      </c>
      <c r="B13" s="667"/>
      <c r="C13" s="662"/>
      <c r="D13" s="662"/>
      <c r="E13" s="401"/>
      <c r="F13" s="401"/>
      <c r="G13" s="401"/>
      <c r="H13" s="401"/>
      <c r="I13" s="630"/>
      <c r="J13" s="711" t="n">
        <f aca="false">SUM(I13:I13)</f>
        <v>0</v>
      </c>
    </row>
    <row r="14" customFormat="false" ht="13.5" hidden="false" customHeight="false" outlineLevel="0" collapsed="false">
      <c r="A14" s="255" t="n">
        <v>4</v>
      </c>
      <c r="B14" s="667"/>
      <c r="C14" s="662"/>
      <c r="D14" s="662"/>
      <c r="E14" s="401"/>
      <c r="F14" s="401"/>
      <c r="G14" s="401"/>
      <c r="H14" s="401"/>
      <c r="I14" s="630"/>
      <c r="J14" s="711" t="n">
        <f aca="false">SUM(I14:I14)</f>
        <v>0</v>
      </c>
    </row>
    <row r="15" customFormat="false" ht="13.5" hidden="false" customHeight="false" outlineLevel="0" collapsed="false">
      <c r="A15" s="457" t="n">
        <v>5</v>
      </c>
      <c r="B15" s="667"/>
      <c r="C15" s="662"/>
      <c r="D15" s="662"/>
      <c r="E15" s="401"/>
      <c r="F15" s="401"/>
      <c r="G15" s="401"/>
      <c r="H15" s="401"/>
      <c r="I15" s="630"/>
      <c r="J15" s="711" t="n">
        <f aca="false">SUM(I15:I15)</f>
        <v>0</v>
      </c>
    </row>
    <row r="16" customFormat="false" ht="13.5" hidden="false" customHeight="false" outlineLevel="0" collapsed="false">
      <c r="A16" s="457" t="n">
        <v>6</v>
      </c>
      <c r="B16" s="667"/>
      <c r="C16" s="662"/>
      <c r="D16" s="662"/>
      <c r="E16" s="401"/>
      <c r="F16" s="401"/>
      <c r="G16" s="401"/>
      <c r="H16" s="401"/>
      <c r="I16" s="630"/>
      <c r="J16" s="711" t="n">
        <f aca="false">SUM(I16:I16)</f>
        <v>0</v>
      </c>
    </row>
    <row r="17" customFormat="false" ht="13.5" hidden="false" customHeight="false" outlineLevel="0" collapsed="false">
      <c r="A17" s="255" t="n">
        <v>7</v>
      </c>
      <c r="B17" s="667"/>
      <c r="C17" s="662"/>
      <c r="D17" s="662"/>
      <c r="E17" s="401"/>
      <c r="F17" s="401"/>
      <c r="G17" s="401"/>
      <c r="H17" s="401"/>
      <c r="I17" s="630"/>
      <c r="J17" s="711" t="n">
        <f aca="false">SUM(I17:I17)</f>
        <v>0</v>
      </c>
    </row>
    <row r="18" customFormat="false" ht="13.5" hidden="false" customHeight="false" outlineLevel="0" collapsed="false">
      <c r="A18" s="457" t="n">
        <v>8</v>
      </c>
      <c r="B18" s="667"/>
      <c r="C18" s="662"/>
      <c r="D18" s="662"/>
      <c r="E18" s="401"/>
      <c r="F18" s="401"/>
      <c r="G18" s="401"/>
      <c r="H18" s="401"/>
      <c r="I18" s="630"/>
      <c r="J18" s="711" t="n">
        <f aca="false">SUM(I18:I18)</f>
        <v>0</v>
      </c>
    </row>
    <row r="19" customFormat="false" ht="13.5" hidden="false" customHeight="false" outlineLevel="0" collapsed="false">
      <c r="A19" s="255" t="n">
        <v>9</v>
      </c>
      <c r="B19" s="667"/>
      <c r="C19" s="662"/>
      <c r="D19" s="662"/>
      <c r="E19" s="401"/>
      <c r="F19" s="401"/>
      <c r="G19" s="401"/>
      <c r="H19" s="401"/>
      <c r="I19" s="630"/>
      <c r="J19" s="711" t="n">
        <f aca="false">SUM(I19:I19)</f>
        <v>0</v>
      </c>
    </row>
    <row r="20" customFormat="false" ht="13.5" hidden="false" customHeight="false" outlineLevel="0" collapsed="false">
      <c r="A20" s="457" t="n">
        <v>10</v>
      </c>
      <c r="B20" s="667"/>
      <c r="C20" s="662"/>
      <c r="D20" s="662"/>
      <c r="E20" s="401"/>
      <c r="F20" s="401"/>
      <c r="G20" s="401"/>
      <c r="H20" s="401"/>
      <c r="I20" s="630"/>
      <c r="J20" s="711" t="n">
        <f aca="false">SUM(I20:I20)</f>
        <v>0</v>
      </c>
    </row>
    <row r="21" customFormat="false" ht="13.5" hidden="false" customHeight="false" outlineLevel="0" collapsed="false">
      <c r="A21" s="457" t="s">
        <v>1112</v>
      </c>
      <c r="B21" s="393"/>
      <c r="C21" s="393"/>
      <c r="D21" s="393"/>
      <c r="E21" s="393"/>
      <c r="F21" s="393"/>
      <c r="G21" s="598"/>
      <c r="H21" s="598"/>
      <c r="I21" s="684" t="n">
        <f aca="false">SUM(I11:I20)</f>
        <v>0</v>
      </c>
      <c r="J21" s="711" t="n">
        <f aca="false">SUM(I21:I21)</f>
        <v>0</v>
      </c>
    </row>
    <row r="22" customFormat="false" ht="13.5" hidden="false" customHeight="false" outlineLevel="0" collapsed="false">
      <c r="A22" s="240"/>
      <c r="B22" s="240"/>
      <c r="C22" s="240"/>
      <c r="D22" s="240"/>
      <c r="E22" s="240"/>
      <c r="F22" s="240"/>
      <c r="G22" s="240"/>
      <c r="H22" s="240"/>
      <c r="I22" s="240"/>
    </row>
    <row r="23" customFormat="false" ht="13.5" hidden="false" customHeight="false" outlineLevel="0" collapsed="false">
      <c r="A23" s="240"/>
      <c r="B23" s="240"/>
      <c r="C23" s="240"/>
      <c r="D23" s="240"/>
      <c r="E23" s="240"/>
      <c r="F23" s="240"/>
      <c r="G23" s="240"/>
      <c r="H23" s="240"/>
      <c r="I23" s="240"/>
    </row>
    <row r="24" customFormat="false" ht="13.5" hidden="false" customHeight="true" outlineLevel="0" collapsed="false">
      <c r="A24" s="244" t="s">
        <v>558</v>
      </c>
      <c r="B24" s="244"/>
      <c r="C24" s="278" t="s">
        <v>1300</v>
      </c>
      <c r="D24" s="278"/>
      <c r="E24" s="278"/>
      <c r="F24" s="278"/>
      <c r="G24" s="278"/>
      <c r="H24" s="278"/>
      <c r="I24" s="240"/>
    </row>
    <row r="25" customFormat="false" ht="15" hidden="false" customHeight="true" outlineLevel="0" collapsed="false">
      <c r="A25" s="240"/>
      <c r="B25" s="240"/>
      <c r="C25" s="278" t="s">
        <v>1301</v>
      </c>
      <c r="D25" s="278"/>
      <c r="E25" s="278"/>
      <c r="F25" s="278"/>
      <c r="G25" s="278"/>
      <c r="H25" s="278"/>
      <c r="I25" s="240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B21:D21"/>
    <mergeCell ref="E21:F21"/>
    <mergeCell ref="G21:H21"/>
    <mergeCell ref="A24:B24"/>
    <mergeCell ref="C24:H24"/>
    <mergeCell ref="C25:H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6" activeCellId="0" sqref="C26"/>
    </sheetView>
  </sheetViews>
  <sheetFormatPr defaultColWidth="8.54296875" defaultRowHeight="12.75" zeroHeight="false" outlineLevelRow="0" outlineLevelCol="0"/>
  <cols>
    <col collapsed="false" customWidth="true" hidden="false" outlineLevel="0" max="4" min="4" style="0" width="24.11"/>
    <col collapsed="false" customWidth="true" hidden="false" outlineLevel="0" max="11" min="9" style="0" width="18.88"/>
    <col collapsed="false" customWidth="true" hidden="false" outlineLevel="0" max="12" min="12" style="0" width="19.67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1" t="s">
        <v>4</v>
      </c>
    </row>
    <row r="2" customFormat="false" ht="15" hidden="false" customHeight="true" outlineLevel="0" collapsed="false">
      <c r="A2" s="240"/>
      <c r="B2" s="658" t="s">
        <v>1302</v>
      </c>
      <c r="C2" s="658"/>
      <c r="D2" s="658"/>
      <c r="E2" s="658"/>
      <c r="F2" s="658"/>
      <c r="G2" s="658"/>
      <c r="H2" s="658"/>
      <c r="I2" s="658"/>
      <c r="J2" s="658"/>
      <c r="K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  <c r="K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  <c r="K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  <c r="K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  <c r="K6" s="243"/>
    </row>
    <row r="7" customFormat="false" ht="14.25" hidden="false" customHeight="false" outlineLevel="0" collapsed="false">
      <c r="A7" s="246"/>
      <c r="B7" s="243"/>
      <c r="C7" s="243"/>
      <c r="D7" s="243"/>
      <c r="E7" s="243"/>
      <c r="F7" s="243"/>
      <c r="G7" s="243"/>
      <c r="H7" s="243"/>
      <c r="I7" s="243"/>
      <c r="J7" s="243"/>
      <c r="K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J8" s="552" t="n">
        <f aca="false">'150.00'!K10</f>
        <v>2025</v>
      </c>
      <c r="K8" s="243"/>
    </row>
    <row r="9" customFormat="false" ht="14.25" hidden="false" customHeight="false" outlineLevel="0" collapsed="false">
      <c r="A9" s="240"/>
      <c r="B9" s="240"/>
      <c r="C9" s="240"/>
      <c r="D9" s="240"/>
      <c r="E9" s="240"/>
      <c r="F9" s="240"/>
      <c r="G9" s="240"/>
      <c r="H9" s="240"/>
      <c r="I9" s="241" t="s">
        <v>245</v>
      </c>
      <c r="J9" s="241" t="s">
        <v>884</v>
      </c>
      <c r="K9" s="241" t="s">
        <v>4</v>
      </c>
    </row>
    <row r="10" customFormat="false" ht="45" hidden="false" customHeight="true" outlineLevel="0" collapsed="false">
      <c r="A10" s="659" t="s">
        <v>441</v>
      </c>
      <c r="B10" s="660" t="s">
        <v>1121</v>
      </c>
      <c r="C10" s="605" t="s">
        <v>1109</v>
      </c>
      <c r="D10" s="605"/>
      <c r="E10" s="647" t="s">
        <v>7</v>
      </c>
      <c r="F10" s="647"/>
      <c r="G10" s="604" t="s">
        <v>1303</v>
      </c>
      <c r="H10" s="604"/>
      <c r="I10" s="606" t="s">
        <v>888</v>
      </c>
      <c r="J10" s="606" t="s">
        <v>889</v>
      </c>
      <c r="K10" s="635" t="s">
        <v>35</v>
      </c>
    </row>
    <row r="11" customFormat="false" ht="13.5" hidden="false" customHeight="false" outlineLevel="0" collapsed="false">
      <c r="A11" s="556" t="n">
        <v>1</v>
      </c>
      <c r="B11" s="661"/>
      <c r="C11" s="662"/>
      <c r="D11" s="662"/>
      <c r="E11" s="662"/>
      <c r="F11" s="662"/>
      <c r="G11" s="662"/>
      <c r="H11" s="662"/>
      <c r="I11" s="661"/>
      <c r="J11" s="732"/>
      <c r="K11" s="733" t="n">
        <f aca="false">SUM(I11:J11)</f>
        <v>0</v>
      </c>
    </row>
    <row r="12" customFormat="false" ht="13.5" hidden="false" customHeight="false" outlineLevel="0" collapsed="false">
      <c r="A12" s="556" t="n">
        <v>2</v>
      </c>
      <c r="B12" s="400"/>
      <c r="C12" s="662"/>
      <c r="D12" s="662"/>
      <c r="E12" s="401"/>
      <c r="F12" s="401"/>
      <c r="G12" s="401"/>
      <c r="H12" s="401"/>
      <c r="I12" s="400"/>
      <c r="J12" s="630"/>
      <c r="K12" s="711" t="n">
        <f aca="false">SUM(I12:J12)</f>
        <v>0</v>
      </c>
    </row>
    <row r="13" customFormat="false" ht="13.5" hidden="false" customHeight="false" outlineLevel="0" collapsed="false">
      <c r="A13" s="457" t="n">
        <v>3</v>
      </c>
      <c r="B13" s="667"/>
      <c r="C13" s="662"/>
      <c r="D13" s="662"/>
      <c r="E13" s="401"/>
      <c r="F13" s="401"/>
      <c r="G13" s="401"/>
      <c r="H13" s="401"/>
      <c r="I13" s="400"/>
      <c r="J13" s="630"/>
      <c r="K13" s="711" t="n">
        <f aca="false">SUM(I13:J13)</f>
        <v>0</v>
      </c>
    </row>
    <row r="14" customFormat="false" ht="13.5" hidden="false" customHeight="false" outlineLevel="0" collapsed="false">
      <c r="A14" s="255" t="n">
        <v>4</v>
      </c>
      <c r="B14" s="667"/>
      <c r="C14" s="662"/>
      <c r="D14" s="662"/>
      <c r="E14" s="401"/>
      <c r="F14" s="401"/>
      <c r="G14" s="401"/>
      <c r="H14" s="401"/>
      <c r="I14" s="400"/>
      <c r="J14" s="630"/>
      <c r="K14" s="711" t="n">
        <f aca="false">SUM(I14:J14)</f>
        <v>0</v>
      </c>
    </row>
    <row r="15" customFormat="false" ht="13.5" hidden="false" customHeight="false" outlineLevel="0" collapsed="false">
      <c r="A15" s="457" t="n">
        <v>5</v>
      </c>
      <c r="B15" s="667"/>
      <c r="C15" s="662"/>
      <c r="D15" s="662"/>
      <c r="E15" s="401"/>
      <c r="F15" s="401"/>
      <c r="G15" s="401"/>
      <c r="H15" s="401"/>
      <c r="I15" s="400"/>
      <c r="J15" s="630"/>
      <c r="K15" s="711" t="n">
        <f aca="false">SUM(I15:J15)</f>
        <v>0</v>
      </c>
    </row>
    <row r="16" customFormat="false" ht="13.5" hidden="false" customHeight="false" outlineLevel="0" collapsed="false">
      <c r="A16" s="457" t="n">
        <v>6</v>
      </c>
      <c r="B16" s="667"/>
      <c r="C16" s="662"/>
      <c r="D16" s="662"/>
      <c r="E16" s="401"/>
      <c r="F16" s="401"/>
      <c r="G16" s="401"/>
      <c r="H16" s="401"/>
      <c r="I16" s="400"/>
      <c r="J16" s="630"/>
      <c r="K16" s="711" t="n">
        <f aca="false">SUM(I16:J16)</f>
        <v>0</v>
      </c>
    </row>
    <row r="17" customFormat="false" ht="13.5" hidden="false" customHeight="false" outlineLevel="0" collapsed="false">
      <c r="A17" s="255" t="n">
        <v>7</v>
      </c>
      <c r="B17" s="667"/>
      <c r="C17" s="662"/>
      <c r="D17" s="662"/>
      <c r="E17" s="401"/>
      <c r="F17" s="401"/>
      <c r="G17" s="401"/>
      <c r="H17" s="401"/>
      <c r="I17" s="400"/>
      <c r="J17" s="630"/>
      <c r="K17" s="711" t="n">
        <f aca="false">SUM(I17:J17)</f>
        <v>0</v>
      </c>
    </row>
    <row r="18" customFormat="false" ht="13.5" hidden="false" customHeight="false" outlineLevel="0" collapsed="false">
      <c r="A18" s="457" t="n">
        <v>8</v>
      </c>
      <c r="B18" s="667"/>
      <c r="C18" s="662"/>
      <c r="D18" s="662"/>
      <c r="E18" s="401"/>
      <c r="F18" s="401"/>
      <c r="G18" s="401"/>
      <c r="H18" s="401"/>
      <c r="I18" s="400"/>
      <c r="J18" s="630"/>
      <c r="K18" s="711" t="n">
        <f aca="false">SUM(I18:J18)</f>
        <v>0</v>
      </c>
    </row>
    <row r="19" customFormat="false" ht="13.5" hidden="false" customHeight="false" outlineLevel="0" collapsed="false">
      <c r="A19" s="255" t="n">
        <v>9</v>
      </c>
      <c r="B19" s="667"/>
      <c r="C19" s="662"/>
      <c r="D19" s="662"/>
      <c r="E19" s="401"/>
      <c r="F19" s="401"/>
      <c r="G19" s="401"/>
      <c r="H19" s="401"/>
      <c r="I19" s="400"/>
      <c r="J19" s="630"/>
      <c r="K19" s="711" t="n">
        <f aca="false">SUM(I19:J19)</f>
        <v>0</v>
      </c>
    </row>
    <row r="20" customFormat="false" ht="13.5" hidden="false" customHeight="false" outlineLevel="0" collapsed="false">
      <c r="A20" s="457" t="n">
        <v>10</v>
      </c>
      <c r="B20" s="667"/>
      <c r="C20" s="662"/>
      <c r="D20" s="662"/>
      <c r="E20" s="401"/>
      <c r="F20" s="401"/>
      <c r="G20" s="401"/>
      <c r="H20" s="401"/>
      <c r="I20" s="400"/>
      <c r="J20" s="630"/>
      <c r="K20" s="711" t="n">
        <f aca="false">SUM(I20:J20)</f>
        <v>0</v>
      </c>
    </row>
    <row r="21" customFormat="false" ht="13.5" hidden="false" customHeight="false" outlineLevel="0" collapsed="false">
      <c r="A21" s="457" t="s">
        <v>1112</v>
      </c>
      <c r="B21" s="393"/>
      <c r="C21" s="393"/>
      <c r="D21" s="393"/>
      <c r="E21" s="393"/>
      <c r="F21" s="393"/>
      <c r="G21" s="598"/>
      <c r="H21" s="598"/>
      <c r="I21" s="684" t="n">
        <f aca="false">SUM(I11:I20)</f>
        <v>0</v>
      </c>
      <c r="J21" s="684" t="n">
        <f aca="false">SUM(J11:J20)</f>
        <v>0</v>
      </c>
      <c r="K21" s="711" t="n">
        <f aca="false">SUM(I21:J21)</f>
        <v>0</v>
      </c>
    </row>
    <row r="22" customFormat="false" ht="13.5" hidden="false" customHeight="false" outlineLevel="0" collapsed="false">
      <c r="A22" s="240"/>
      <c r="B22" s="240"/>
      <c r="C22" s="240"/>
      <c r="D22" s="240"/>
      <c r="E22" s="240"/>
      <c r="F22" s="240"/>
      <c r="G22" s="240"/>
      <c r="H22" s="240"/>
      <c r="I22" s="240"/>
      <c r="J22" s="240"/>
    </row>
    <row r="23" customFormat="false" ht="13.5" hidden="false" customHeight="false" outlineLevel="0" collapsed="false">
      <c r="A23" s="240"/>
      <c r="B23" s="240"/>
      <c r="C23" s="240"/>
      <c r="D23" s="240"/>
      <c r="E23" s="240"/>
      <c r="F23" s="240"/>
      <c r="G23" s="240"/>
      <c r="H23" s="240"/>
      <c r="I23" s="240"/>
      <c r="J23" s="240"/>
    </row>
    <row r="24" customFormat="false" ht="13.5" hidden="false" customHeight="true" outlineLevel="0" collapsed="false">
      <c r="A24" s="244" t="s">
        <v>558</v>
      </c>
      <c r="B24" s="244"/>
      <c r="C24" s="278" t="s">
        <v>1304</v>
      </c>
      <c r="D24" s="278"/>
      <c r="E24" s="278"/>
      <c r="F24" s="278"/>
      <c r="G24" s="278"/>
      <c r="H24" s="278"/>
      <c r="I24" s="278"/>
      <c r="J24" s="240"/>
    </row>
    <row r="25" customFormat="false" ht="15" hidden="false" customHeight="true" outlineLevel="0" collapsed="false">
      <c r="A25" s="240"/>
      <c r="B25" s="240"/>
      <c r="C25" s="278" t="s">
        <v>1305</v>
      </c>
      <c r="D25" s="278"/>
      <c r="E25" s="278"/>
      <c r="F25" s="278"/>
      <c r="G25" s="278"/>
      <c r="H25" s="278"/>
      <c r="I25" s="278"/>
      <c r="J25" s="240"/>
    </row>
    <row r="26" customFormat="false" ht="15" hidden="false" customHeight="true" outlineLevel="0" collapsed="false">
      <c r="C26" s="278" t="s">
        <v>1306</v>
      </c>
      <c r="D26" s="278"/>
      <c r="E26" s="278"/>
      <c r="F26" s="278"/>
      <c r="G26" s="278"/>
      <c r="H26" s="278"/>
      <c r="I26" s="278"/>
    </row>
  </sheetData>
  <mergeCells count="43">
    <mergeCell ref="B2:K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B21:D21"/>
    <mergeCell ref="E21:F21"/>
    <mergeCell ref="G21:H21"/>
    <mergeCell ref="A24:B24"/>
    <mergeCell ref="C24:I24"/>
    <mergeCell ref="C25:I25"/>
    <mergeCell ref="C26:I2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5" activeCellId="0" sqref="C25"/>
    </sheetView>
  </sheetViews>
  <sheetFormatPr defaultColWidth="8.54296875" defaultRowHeight="12.75" zeroHeight="false" outlineLevelRow="0" outlineLevelCol="0"/>
  <cols>
    <col collapsed="false" customWidth="true" hidden="false" outlineLevel="0" max="4" min="4" style="0" width="24.11"/>
    <col collapsed="false" customWidth="true" hidden="false" outlineLevel="0" max="10" min="9" style="0" width="18.88"/>
    <col collapsed="false" customWidth="true" hidden="false" outlineLevel="0" max="11" min="11" style="0" width="19.67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1" t="s">
        <v>4</v>
      </c>
    </row>
    <row r="2" customFormat="false" ht="33" hidden="false" customHeight="true" outlineLevel="0" collapsed="false">
      <c r="A2" s="240"/>
      <c r="B2" s="658" t="s">
        <v>134</v>
      </c>
      <c r="C2" s="658"/>
      <c r="D2" s="658"/>
      <c r="E2" s="658"/>
      <c r="F2" s="658"/>
      <c r="G2" s="658"/>
      <c r="H2" s="658"/>
      <c r="I2" s="658"/>
      <c r="J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</row>
    <row r="7" customFormat="false" ht="14.25" hidden="false" customHeight="false" outlineLevel="0" collapsed="false">
      <c r="A7" s="246"/>
      <c r="B7" s="243"/>
      <c r="C7" s="243"/>
      <c r="D7" s="243"/>
      <c r="E7" s="243"/>
      <c r="F7" s="243"/>
      <c r="G7" s="243"/>
      <c r="H7" s="243"/>
      <c r="I7" s="243"/>
      <c r="J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552" t="n">
        <f aca="false">'150.00'!K10</f>
        <v>2025</v>
      </c>
      <c r="J8" s="243"/>
    </row>
    <row r="9" customFormat="false" ht="14.25" hidden="false" customHeight="false" outlineLevel="0" collapsed="false">
      <c r="A9" s="240"/>
      <c r="B9" s="240"/>
      <c r="C9" s="240"/>
      <c r="D9" s="240"/>
      <c r="E9" s="240"/>
      <c r="F9" s="240"/>
      <c r="G9" s="240"/>
      <c r="H9" s="240"/>
      <c r="I9" s="241" t="s">
        <v>245</v>
      </c>
      <c r="J9" s="241" t="s">
        <v>4</v>
      </c>
    </row>
    <row r="10" customFormat="false" ht="45" hidden="false" customHeight="true" outlineLevel="0" collapsed="false">
      <c r="A10" s="659" t="s">
        <v>441</v>
      </c>
      <c r="B10" s="660" t="s">
        <v>1121</v>
      </c>
      <c r="C10" s="605" t="s">
        <v>1109</v>
      </c>
      <c r="D10" s="605"/>
      <c r="E10" s="647" t="s">
        <v>1110</v>
      </c>
      <c r="F10" s="647"/>
      <c r="G10" s="604" t="s">
        <v>1299</v>
      </c>
      <c r="H10" s="604"/>
      <c r="I10" s="606" t="s">
        <v>888</v>
      </c>
      <c r="J10" s="635" t="s">
        <v>35</v>
      </c>
    </row>
    <row r="11" customFormat="false" ht="13.5" hidden="false" customHeight="false" outlineLevel="0" collapsed="false">
      <c r="A11" s="556" t="n">
        <v>1</v>
      </c>
      <c r="B11" s="661"/>
      <c r="C11" s="662"/>
      <c r="D11" s="662"/>
      <c r="E11" s="662"/>
      <c r="F11" s="662"/>
      <c r="G11" s="662"/>
      <c r="H11" s="662"/>
      <c r="I11" s="732"/>
      <c r="J11" s="733" t="n">
        <f aca="false">SUM(I11:I11)</f>
        <v>0</v>
      </c>
    </row>
    <row r="12" customFormat="false" ht="13.5" hidden="false" customHeight="false" outlineLevel="0" collapsed="false">
      <c r="A12" s="556" t="n">
        <v>2</v>
      </c>
      <c r="B12" s="400"/>
      <c r="C12" s="662"/>
      <c r="D12" s="662"/>
      <c r="E12" s="401"/>
      <c r="F12" s="401"/>
      <c r="G12" s="401"/>
      <c r="H12" s="401"/>
      <c r="I12" s="630"/>
      <c r="J12" s="711" t="n">
        <f aca="false">SUM(I12:I12)</f>
        <v>0</v>
      </c>
    </row>
    <row r="13" customFormat="false" ht="13.5" hidden="false" customHeight="false" outlineLevel="0" collapsed="false">
      <c r="A13" s="457" t="n">
        <v>3</v>
      </c>
      <c r="B13" s="667"/>
      <c r="C13" s="662"/>
      <c r="D13" s="662"/>
      <c r="E13" s="401"/>
      <c r="F13" s="401"/>
      <c r="G13" s="401"/>
      <c r="H13" s="401"/>
      <c r="I13" s="630"/>
      <c r="J13" s="711" t="n">
        <f aca="false">SUM(I13:I13)</f>
        <v>0</v>
      </c>
    </row>
    <row r="14" customFormat="false" ht="13.5" hidden="false" customHeight="false" outlineLevel="0" collapsed="false">
      <c r="A14" s="255" t="n">
        <v>4</v>
      </c>
      <c r="B14" s="667"/>
      <c r="C14" s="662"/>
      <c r="D14" s="662"/>
      <c r="E14" s="401"/>
      <c r="F14" s="401"/>
      <c r="G14" s="401"/>
      <c r="H14" s="401"/>
      <c r="I14" s="630"/>
      <c r="J14" s="711" t="n">
        <f aca="false">SUM(I14:I14)</f>
        <v>0</v>
      </c>
    </row>
    <row r="15" customFormat="false" ht="13.5" hidden="false" customHeight="false" outlineLevel="0" collapsed="false">
      <c r="A15" s="457" t="n">
        <v>5</v>
      </c>
      <c r="B15" s="667"/>
      <c r="C15" s="662"/>
      <c r="D15" s="662"/>
      <c r="E15" s="401"/>
      <c r="F15" s="401"/>
      <c r="G15" s="401"/>
      <c r="H15" s="401"/>
      <c r="I15" s="630"/>
      <c r="J15" s="711" t="n">
        <f aca="false">SUM(I15:I15)</f>
        <v>0</v>
      </c>
    </row>
    <row r="16" customFormat="false" ht="13.5" hidden="false" customHeight="false" outlineLevel="0" collapsed="false">
      <c r="A16" s="457" t="n">
        <v>6</v>
      </c>
      <c r="B16" s="667"/>
      <c r="C16" s="662"/>
      <c r="D16" s="662"/>
      <c r="E16" s="401"/>
      <c r="F16" s="401"/>
      <c r="G16" s="401"/>
      <c r="H16" s="401"/>
      <c r="I16" s="630"/>
      <c r="J16" s="711" t="n">
        <f aca="false">SUM(I16:I16)</f>
        <v>0</v>
      </c>
    </row>
    <row r="17" customFormat="false" ht="13.5" hidden="false" customHeight="false" outlineLevel="0" collapsed="false">
      <c r="A17" s="255" t="n">
        <v>7</v>
      </c>
      <c r="B17" s="667"/>
      <c r="C17" s="662"/>
      <c r="D17" s="662"/>
      <c r="E17" s="401"/>
      <c r="F17" s="401"/>
      <c r="G17" s="401"/>
      <c r="H17" s="401"/>
      <c r="I17" s="630"/>
      <c r="J17" s="711" t="n">
        <f aca="false">SUM(I17:I17)</f>
        <v>0</v>
      </c>
    </row>
    <row r="18" customFormat="false" ht="13.5" hidden="false" customHeight="false" outlineLevel="0" collapsed="false">
      <c r="A18" s="457" t="n">
        <v>8</v>
      </c>
      <c r="B18" s="667"/>
      <c r="C18" s="662"/>
      <c r="D18" s="662"/>
      <c r="E18" s="401"/>
      <c r="F18" s="401"/>
      <c r="G18" s="401"/>
      <c r="H18" s="401"/>
      <c r="I18" s="630"/>
      <c r="J18" s="711" t="n">
        <f aca="false">SUM(I18:I18)</f>
        <v>0</v>
      </c>
    </row>
    <row r="19" customFormat="false" ht="13.5" hidden="false" customHeight="false" outlineLevel="0" collapsed="false">
      <c r="A19" s="255" t="n">
        <v>9</v>
      </c>
      <c r="B19" s="667"/>
      <c r="C19" s="662"/>
      <c r="D19" s="662"/>
      <c r="E19" s="401"/>
      <c r="F19" s="401"/>
      <c r="G19" s="401"/>
      <c r="H19" s="401"/>
      <c r="I19" s="630"/>
      <c r="J19" s="711" t="n">
        <f aca="false">SUM(I19:I19)</f>
        <v>0</v>
      </c>
    </row>
    <row r="20" customFormat="false" ht="13.5" hidden="false" customHeight="false" outlineLevel="0" collapsed="false">
      <c r="A20" s="457" t="n">
        <v>10</v>
      </c>
      <c r="B20" s="667"/>
      <c r="C20" s="662"/>
      <c r="D20" s="662"/>
      <c r="E20" s="401"/>
      <c r="F20" s="401"/>
      <c r="G20" s="401"/>
      <c r="H20" s="401"/>
      <c r="I20" s="630"/>
      <c r="J20" s="711" t="n">
        <f aca="false">SUM(I20:I20)</f>
        <v>0</v>
      </c>
    </row>
    <row r="21" customFormat="false" ht="13.5" hidden="false" customHeight="false" outlineLevel="0" collapsed="false">
      <c r="A21" s="457" t="s">
        <v>1112</v>
      </c>
      <c r="B21" s="393"/>
      <c r="C21" s="393"/>
      <c r="D21" s="393"/>
      <c r="E21" s="393"/>
      <c r="F21" s="393"/>
      <c r="G21" s="598"/>
      <c r="H21" s="598"/>
      <c r="I21" s="684" t="n">
        <f aca="false">SUM(I11:I20)</f>
        <v>0</v>
      </c>
      <c r="J21" s="711" t="n">
        <f aca="false">SUM(I21:I21)</f>
        <v>0</v>
      </c>
    </row>
    <row r="22" customFormat="false" ht="13.5" hidden="false" customHeight="false" outlineLevel="0" collapsed="false">
      <c r="A22" s="240"/>
      <c r="B22" s="240"/>
      <c r="C22" s="240"/>
      <c r="D22" s="240"/>
      <c r="E22" s="240"/>
      <c r="F22" s="240"/>
      <c r="G22" s="240"/>
      <c r="H22" s="240"/>
      <c r="I22" s="240"/>
    </row>
    <row r="23" customFormat="false" ht="13.5" hidden="false" customHeight="false" outlineLevel="0" collapsed="false">
      <c r="A23" s="240"/>
      <c r="B23" s="240"/>
      <c r="C23" s="240"/>
      <c r="D23" s="240"/>
      <c r="E23" s="240"/>
      <c r="F23" s="240"/>
      <c r="G23" s="240"/>
      <c r="H23" s="240"/>
      <c r="I23" s="240"/>
    </row>
    <row r="24" customFormat="false" ht="13.5" hidden="false" customHeight="true" outlineLevel="0" collapsed="false">
      <c r="A24" s="244" t="s">
        <v>558</v>
      </c>
      <c r="B24" s="244"/>
      <c r="C24" s="278" t="s">
        <v>1307</v>
      </c>
      <c r="D24" s="278"/>
      <c r="E24" s="278"/>
      <c r="F24" s="278"/>
      <c r="G24" s="278"/>
      <c r="H24" s="278"/>
      <c r="I24" s="240"/>
    </row>
    <row r="25" customFormat="false" ht="15" hidden="false" customHeight="true" outlineLevel="0" collapsed="false">
      <c r="A25" s="240"/>
      <c r="B25" s="240"/>
      <c r="C25" s="278" t="s">
        <v>1308</v>
      </c>
      <c r="D25" s="278"/>
      <c r="E25" s="278"/>
      <c r="F25" s="278"/>
      <c r="G25" s="278"/>
      <c r="H25" s="278"/>
      <c r="I25" s="240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B21:D21"/>
    <mergeCell ref="E21:F21"/>
    <mergeCell ref="G21:H21"/>
    <mergeCell ref="A24:B24"/>
    <mergeCell ref="C24:H24"/>
    <mergeCell ref="C25:H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I14" activeCellId="0" sqref="I14"/>
    </sheetView>
  </sheetViews>
  <sheetFormatPr defaultColWidth="8.54296875" defaultRowHeight="12.75" zeroHeight="false" outlineLevelRow="0" outlineLevelCol="0"/>
  <cols>
    <col collapsed="false" customWidth="true" hidden="false" outlineLevel="0" max="4" min="4" style="0" width="24.11"/>
    <col collapsed="false" customWidth="true" hidden="false" outlineLevel="0" max="10" min="9" style="0" width="18.88"/>
    <col collapsed="false" customWidth="true" hidden="false" outlineLevel="0" max="11" min="11" style="0" width="19.67"/>
  </cols>
  <sheetData>
    <row r="1" customFormat="false" ht="13.5" hidden="false" customHeight="false" outlineLevel="0" collapsed="false">
      <c r="A1" s="240"/>
      <c r="B1" s="240"/>
      <c r="C1" s="240"/>
      <c r="D1" s="240"/>
      <c r="E1" s="240"/>
      <c r="F1" s="240"/>
      <c r="G1" s="240"/>
      <c r="H1" s="240"/>
      <c r="I1" s="240"/>
      <c r="J1" s="241" t="s">
        <v>4</v>
      </c>
    </row>
    <row r="2" customFormat="false" ht="33" hidden="false" customHeight="true" outlineLevel="0" collapsed="false">
      <c r="A2" s="240"/>
      <c r="B2" s="658" t="s">
        <v>136</v>
      </c>
      <c r="C2" s="658"/>
      <c r="D2" s="658"/>
      <c r="E2" s="658"/>
      <c r="F2" s="658"/>
      <c r="G2" s="658"/>
      <c r="H2" s="658"/>
      <c r="I2" s="658"/>
      <c r="J2" s="658"/>
    </row>
    <row r="3" customFormat="false" ht="13.5" hidden="false" customHeight="false" outlineLevel="0" collapsed="false">
      <c r="A3" s="243"/>
      <c r="B3" s="243"/>
      <c r="C3" s="243"/>
      <c r="D3" s="243"/>
      <c r="E3" s="243"/>
      <c r="F3" s="243"/>
      <c r="G3" s="243"/>
      <c r="H3" s="243"/>
      <c r="I3" s="243"/>
      <c r="J3" s="243"/>
    </row>
    <row r="4" customFormat="false" ht="13.5" hidden="false" customHeight="false" outlineLevel="0" collapsed="false">
      <c r="A4" s="243"/>
      <c r="B4" s="242" t="s">
        <v>6</v>
      </c>
      <c r="C4" s="242"/>
      <c r="D4" s="242"/>
      <c r="E4" s="242"/>
      <c r="F4" s="242"/>
      <c r="G4" s="242"/>
      <c r="H4" s="242"/>
      <c r="I4" s="245"/>
      <c r="J4" s="245"/>
    </row>
    <row r="5" customFormat="false" ht="14.25" hidden="false" customHeight="false" outlineLevel="0" collapsed="false">
      <c r="A5" s="246"/>
      <c r="B5" s="243"/>
      <c r="C5" s="243"/>
      <c r="D5" s="243"/>
      <c r="E5" s="243"/>
      <c r="F5" s="243"/>
      <c r="G5" s="243"/>
      <c r="H5" s="243"/>
      <c r="I5" s="243"/>
      <c r="J5" s="243"/>
    </row>
    <row r="6" customFormat="false" ht="14.25" hidden="false" customHeight="false" outlineLevel="0" collapsed="false">
      <c r="A6" s="246" t="n">
        <v>1</v>
      </c>
      <c r="B6" s="243" t="s">
        <v>7</v>
      </c>
      <c r="C6" s="247" t="n">
        <f aca="false">'150.00'!C8:F8</f>
        <v>222222222222</v>
      </c>
      <c r="D6" s="247"/>
      <c r="E6" s="247"/>
      <c r="F6" s="243"/>
      <c r="G6" s="243"/>
      <c r="H6" s="243"/>
      <c r="I6" s="243"/>
      <c r="J6" s="243"/>
    </row>
    <row r="7" customFormat="false" ht="14.25" hidden="false" customHeight="false" outlineLevel="0" collapsed="false">
      <c r="A7" s="246"/>
      <c r="B7" s="243"/>
      <c r="C7" s="243"/>
      <c r="D7" s="243"/>
      <c r="E7" s="243"/>
      <c r="F7" s="243"/>
      <c r="G7" s="243"/>
      <c r="H7" s="243"/>
      <c r="I7" s="243"/>
      <c r="J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3"/>
      <c r="F8" s="243"/>
      <c r="G8" s="243"/>
      <c r="H8" s="243"/>
      <c r="I8" s="552" t="n">
        <f aca="false">'150.00'!K10</f>
        <v>2025</v>
      </c>
      <c r="J8" s="243"/>
    </row>
    <row r="9" customFormat="false" ht="14.25" hidden="false" customHeight="false" outlineLevel="0" collapsed="false">
      <c r="A9" s="240"/>
      <c r="B9" s="240"/>
      <c r="C9" s="240"/>
      <c r="D9" s="240"/>
      <c r="E9" s="240"/>
      <c r="F9" s="240"/>
      <c r="G9" s="240"/>
      <c r="H9" s="240"/>
      <c r="I9" s="241" t="s">
        <v>245</v>
      </c>
      <c r="J9" s="241" t="s">
        <v>4</v>
      </c>
    </row>
    <row r="10" customFormat="false" ht="45" hidden="false" customHeight="true" outlineLevel="0" collapsed="false">
      <c r="A10" s="659" t="s">
        <v>441</v>
      </c>
      <c r="B10" s="660" t="s">
        <v>1121</v>
      </c>
      <c r="C10" s="605" t="s">
        <v>1109</v>
      </c>
      <c r="D10" s="605"/>
      <c r="E10" s="647" t="s">
        <v>1110</v>
      </c>
      <c r="F10" s="647"/>
      <c r="G10" s="604" t="s">
        <v>1111</v>
      </c>
      <c r="H10" s="604"/>
      <c r="I10" s="606" t="s">
        <v>888</v>
      </c>
      <c r="J10" s="635" t="s">
        <v>35</v>
      </c>
    </row>
    <row r="11" customFormat="false" ht="13.5" hidden="false" customHeight="false" outlineLevel="0" collapsed="false">
      <c r="A11" s="556" t="n">
        <v>1</v>
      </c>
      <c r="B11" s="661"/>
      <c r="C11" s="662"/>
      <c r="D11" s="662"/>
      <c r="E11" s="662"/>
      <c r="F11" s="662"/>
      <c r="G11" s="662"/>
      <c r="H11" s="662"/>
      <c r="I11" s="664"/>
      <c r="J11" s="665" t="n">
        <f aca="false">SUM(I11:I11)</f>
        <v>0</v>
      </c>
    </row>
    <row r="12" customFormat="false" ht="13.5" hidden="false" customHeight="false" outlineLevel="0" collapsed="false">
      <c r="A12" s="556" t="n">
        <v>2</v>
      </c>
      <c r="B12" s="400"/>
      <c r="C12" s="662"/>
      <c r="D12" s="662"/>
      <c r="E12" s="401"/>
      <c r="F12" s="401"/>
      <c r="G12" s="401"/>
      <c r="H12" s="401"/>
      <c r="I12" s="613"/>
      <c r="J12" s="666" t="n">
        <f aca="false">SUM(I12:I12)</f>
        <v>0</v>
      </c>
    </row>
    <row r="13" customFormat="false" ht="13.5" hidden="false" customHeight="false" outlineLevel="0" collapsed="false">
      <c r="A13" s="457" t="n">
        <v>3</v>
      </c>
      <c r="B13" s="667"/>
      <c r="C13" s="662"/>
      <c r="D13" s="662"/>
      <c r="E13" s="401"/>
      <c r="F13" s="401"/>
      <c r="G13" s="401"/>
      <c r="H13" s="401"/>
      <c r="I13" s="613"/>
      <c r="J13" s="666" t="n">
        <f aca="false">SUM(I13:I13)</f>
        <v>0</v>
      </c>
    </row>
    <row r="14" customFormat="false" ht="13.5" hidden="false" customHeight="false" outlineLevel="0" collapsed="false">
      <c r="A14" s="255" t="n">
        <v>4</v>
      </c>
      <c r="B14" s="667"/>
      <c r="C14" s="662"/>
      <c r="D14" s="662"/>
      <c r="E14" s="401"/>
      <c r="F14" s="401"/>
      <c r="G14" s="401"/>
      <c r="H14" s="401"/>
      <c r="I14" s="613"/>
      <c r="J14" s="666" t="n">
        <f aca="false">SUM(I14:I14)</f>
        <v>0</v>
      </c>
    </row>
    <row r="15" customFormat="false" ht="13.5" hidden="false" customHeight="false" outlineLevel="0" collapsed="false">
      <c r="A15" s="457" t="n">
        <v>5</v>
      </c>
      <c r="B15" s="667"/>
      <c r="C15" s="662"/>
      <c r="D15" s="662"/>
      <c r="E15" s="401"/>
      <c r="F15" s="401"/>
      <c r="G15" s="401"/>
      <c r="H15" s="401"/>
      <c r="I15" s="613"/>
      <c r="J15" s="666" t="n">
        <f aca="false">SUM(I15:I15)</f>
        <v>0</v>
      </c>
    </row>
    <row r="16" customFormat="false" ht="13.5" hidden="false" customHeight="false" outlineLevel="0" collapsed="false">
      <c r="A16" s="457" t="n">
        <v>6</v>
      </c>
      <c r="B16" s="667"/>
      <c r="C16" s="662"/>
      <c r="D16" s="662"/>
      <c r="E16" s="401"/>
      <c r="F16" s="401"/>
      <c r="G16" s="401"/>
      <c r="H16" s="401"/>
      <c r="I16" s="613"/>
      <c r="J16" s="666" t="n">
        <f aca="false">SUM(I16:I16)</f>
        <v>0</v>
      </c>
    </row>
    <row r="17" customFormat="false" ht="13.5" hidden="false" customHeight="false" outlineLevel="0" collapsed="false">
      <c r="A17" s="255" t="n">
        <v>7</v>
      </c>
      <c r="B17" s="667"/>
      <c r="C17" s="662"/>
      <c r="D17" s="662"/>
      <c r="E17" s="401"/>
      <c r="F17" s="401"/>
      <c r="G17" s="401"/>
      <c r="H17" s="401"/>
      <c r="I17" s="613"/>
      <c r="J17" s="666" t="n">
        <f aca="false">SUM(I17:I17)</f>
        <v>0</v>
      </c>
    </row>
    <row r="18" customFormat="false" ht="13.5" hidden="false" customHeight="false" outlineLevel="0" collapsed="false">
      <c r="A18" s="457" t="n">
        <v>8</v>
      </c>
      <c r="B18" s="667"/>
      <c r="C18" s="662"/>
      <c r="D18" s="662"/>
      <c r="E18" s="401"/>
      <c r="F18" s="401"/>
      <c r="G18" s="401"/>
      <c r="H18" s="401"/>
      <c r="I18" s="613"/>
      <c r="J18" s="666" t="n">
        <f aca="false">SUM(I18:I18)</f>
        <v>0</v>
      </c>
    </row>
    <row r="19" customFormat="false" ht="13.5" hidden="false" customHeight="false" outlineLevel="0" collapsed="false">
      <c r="A19" s="255" t="n">
        <v>9</v>
      </c>
      <c r="B19" s="667"/>
      <c r="C19" s="662"/>
      <c r="D19" s="662"/>
      <c r="E19" s="401"/>
      <c r="F19" s="401"/>
      <c r="G19" s="401"/>
      <c r="H19" s="401"/>
      <c r="I19" s="613"/>
      <c r="J19" s="666" t="n">
        <f aca="false">SUM(I19:I19)</f>
        <v>0</v>
      </c>
    </row>
    <row r="20" customFormat="false" ht="13.5" hidden="false" customHeight="false" outlineLevel="0" collapsed="false">
      <c r="A20" s="457" t="n">
        <v>10</v>
      </c>
      <c r="B20" s="667"/>
      <c r="C20" s="662"/>
      <c r="D20" s="662"/>
      <c r="E20" s="401"/>
      <c r="F20" s="401"/>
      <c r="G20" s="401"/>
      <c r="H20" s="401"/>
      <c r="I20" s="613"/>
      <c r="J20" s="666" t="n">
        <f aca="false">SUM(I20:I20)</f>
        <v>0</v>
      </c>
    </row>
    <row r="21" customFormat="false" ht="13.5" hidden="false" customHeight="false" outlineLevel="0" collapsed="false">
      <c r="A21" s="457" t="s">
        <v>1112</v>
      </c>
      <c r="B21" s="393"/>
      <c r="C21" s="393"/>
      <c r="D21" s="393"/>
      <c r="E21" s="393"/>
      <c r="F21" s="393"/>
      <c r="G21" s="598"/>
      <c r="H21" s="598"/>
      <c r="I21" s="668" t="n">
        <f aca="false">SUM(I11:I20)</f>
        <v>0</v>
      </c>
      <c r="J21" s="666" t="n">
        <f aca="false">SUM(I21:I21)</f>
        <v>0</v>
      </c>
    </row>
    <row r="22" customFormat="false" ht="13.5" hidden="false" customHeight="false" outlineLevel="0" collapsed="false">
      <c r="A22" s="240"/>
      <c r="B22" s="240"/>
      <c r="C22" s="240"/>
      <c r="D22" s="240"/>
      <c r="E22" s="240"/>
      <c r="F22" s="240"/>
      <c r="G22" s="240"/>
      <c r="H22" s="240"/>
      <c r="I22" s="240"/>
    </row>
    <row r="23" customFormat="false" ht="13.5" hidden="false" customHeight="false" outlineLevel="0" collapsed="false">
      <c r="A23" s="240"/>
      <c r="B23" s="240"/>
      <c r="C23" s="240"/>
      <c r="D23" s="240"/>
      <c r="E23" s="240"/>
      <c r="F23" s="240"/>
      <c r="G23" s="240"/>
      <c r="H23" s="240"/>
      <c r="I23" s="240"/>
    </row>
    <row r="24" customFormat="false" ht="13.5" hidden="false" customHeight="true" outlineLevel="0" collapsed="false">
      <c r="A24" s="244" t="s">
        <v>558</v>
      </c>
      <c r="B24" s="244"/>
      <c r="C24" s="278" t="s">
        <v>1309</v>
      </c>
      <c r="D24" s="278"/>
      <c r="E24" s="278"/>
      <c r="F24" s="278"/>
      <c r="G24" s="278"/>
      <c r="H24" s="278"/>
      <c r="I24" s="240"/>
    </row>
    <row r="25" customFormat="false" ht="15" hidden="false" customHeight="true" outlineLevel="0" collapsed="false">
      <c r="A25" s="240"/>
      <c r="B25" s="240"/>
      <c r="C25" s="278" t="s">
        <v>1310</v>
      </c>
      <c r="D25" s="278"/>
      <c r="E25" s="278"/>
      <c r="F25" s="278"/>
      <c r="G25" s="278"/>
      <c r="H25" s="278"/>
      <c r="I25" s="240"/>
    </row>
  </sheetData>
  <mergeCells count="42">
    <mergeCell ref="B2:J2"/>
    <mergeCell ref="B4:H4"/>
    <mergeCell ref="C6:E6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B21:D21"/>
    <mergeCell ref="E21:F21"/>
    <mergeCell ref="G21:H21"/>
    <mergeCell ref="A24:B24"/>
    <mergeCell ref="C24:H24"/>
    <mergeCell ref="C25:H2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2:I37"/>
  <sheetViews>
    <sheetView showFormulas="false" showGridLines="true" showRowColHeaders="true" showZeros="true" rightToLeft="false" tabSelected="false" showOutlineSymbols="true" defaultGridColor="true" view="normal" topLeftCell="A1" colorId="64" zoomScale="84" zoomScaleNormal="84" zoomScalePageLayoutView="100" workbookViewId="0">
      <selection pane="topLeft" activeCell="F18" activeCellId="0" sqref="F18"/>
    </sheetView>
  </sheetViews>
  <sheetFormatPr defaultColWidth="8.66796875" defaultRowHeight="13.5" zeroHeight="false" outlineLevelRow="1" outlineLevelCol="0"/>
  <cols>
    <col collapsed="false" customWidth="false" hidden="false" outlineLevel="0" max="1" min="1" style="240" width="8.67"/>
    <col collapsed="false" customWidth="true" hidden="false" outlineLevel="0" max="2" min="2" style="240" width="27.88"/>
    <col collapsed="false" customWidth="true" hidden="false" outlineLevel="0" max="3" min="3" style="240" width="34.66"/>
    <col collapsed="false" customWidth="true" hidden="false" outlineLevel="0" max="4" min="4" style="240" width="19.56"/>
    <col collapsed="false" customWidth="true" hidden="false" outlineLevel="0" max="5" min="5" style="240" width="18"/>
    <col collapsed="false" customWidth="true" hidden="false" outlineLevel="0" max="6" min="6" style="240" width="18.67"/>
    <col collapsed="false" customWidth="true" hidden="false" outlineLevel="0" max="7" min="7" style="240" width="33.11"/>
    <col collapsed="false" customWidth="true" hidden="false" outlineLevel="0" max="8" min="8" style="240" width="20.44"/>
    <col collapsed="false" customWidth="true" hidden="false" outlineLevel="0" max="9" min="9" style="240" width="21.88"/>
    <col collapsed="false" customWidth="true" hidden="false" outlineLevel="0" max="10" min="10" style="240" width="16.33"/>
    <col collapsed="false" customWidth="false" hidden="false" outlineLevel="0" max="16384" min="11" style="240" width="8.67"/>
  </cols>
  <sheetData>
    <row r="2" customFormat="false" ht="13.5" hidden="false" customHeight="false" outlineLevel="0" collapsed="false">
      <c r="H2" s="241"/>
      <c r="I2" s="241" t="s">
        <v>4</v>
      </c>
    </row>
    <row r="3" customFormat="false" ht="13.5" hidden="false" customHeight="true" outlineLevel="0" collapsed="false">
      <c r="B3" s="276" t="s">
        <v>1311</v>
      </c>
      <c r="C3" s="276"/>
      <c r="D3" s="276"/>
      <c r="E3" s="276"/>
      <c r="F3" s="276"/>
      <c r="G3" s="276"/>
      <c r="H3" s="276"/>
      <c r="I3" s="779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5"/>
      <c r="I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</row>
    <row r="8" customFormat="false" ht="14.25" hidden="false" customHeight="false" outlineLevel="0" collapsed="false">
      <c r="A8" s="246"/>
      <c r="B8" s="243"/>
      <c r="C8" s="243"/>
      <c r="D8" s="243"/>
      <c r="E8" s="243"/>
      <c r="F8" s="243"/>
      <c r="G8" s="243"/>
      <c r="H8" s="243"/>
      <c r="I8" s="243"/>
    </row>
    <row r="9" customFormat="false" ht="14.25" hidden="false" customHeight="false" outlineLevel="0" collapsed="false">
      <c r="A9" s="246" t="n">
        <v>2</v>
      </c>
      <c r="B9" s="243" t="s">
        <v>8</v>
      </c>
      <c r="C9" s="243"/>
      <c r="D9" s="243"/>
      <c r="E9" s="248" t="n">
        <f aca="false">'150.00'!K10</f>
        <v>2025</v>
      </c>
      <c r="F9" s="243"/>
      <c r="G9" s="243"/>
      <c r="H9" s="243"/>
      <c r="I9" s="243"/>
    </row>
    <row r="10" customFormat="false" ht="14.25" hidden="false" customHeight="false" outlineLevel="0" collapsed="false"/>
    <row r="11" customFormat="false" ht="80.25" hidden="false" customHeight="true" outlineLevel="0" collapsed="false">
      <c r="A11" s="780" t="s">
        <v>441</v>
      </c>
      <c r="B11" s="780" t="s">
        <v>1312</v>
      </c>
      <c r="C11" s="659" t="s">
        <v>1313</v>
      </c>
      <c r="D11" s="702" t="s">
        <v>1314</v>
      </c>
      <c r="E11" s="659" t="s">
        <v>1315</v>
      </c>
      <c r="F11" s="702" t="s">
        <v>1316</v>
      </c>
      <c r="G11" s="659" t="s">
        <v>1317</v>
      </c>
      <c r="H11" s="781" t="s">
        <v>1318</v>
      </c>
      <c r="I11" s="659" t="s">
        <v>1319</v>
      </c>
    </row>
    <row r="12" customFormat="false" ht="31.5" hidden="false" customHeight="true" outlineLevel="0" collapsed="false">
      <c r="A12" s="422" t="s">
        <v>83</v>
      </c>
      <c r="B12" s="629" t="s">
        <v>1320</v>
      </c>
      <c r="C12" s="607" t="n">
        <f aca="false">C13+C24</f>
        <v>0</v>
      </c>
      <c r="D12" s="607" t="n">
        <f aca="false">D13+D24</f>
        <v>0</v>
      </c>
      <c r="E12" s="607" t="n">
        <f aca="false">E13+E24</f>
        <v>0</v>
      </c>
      <c r="F12" s="607" t="n">
        <f aca="false">F13+F24</f>
        <v>0</v>
      </c>
      <c r="G12" s="607" t="n">
        <f aca="false">G13+G24</f>
        <v>0</v>
      </c>
      <c r="H12" s="607" t="n">
        <f aca="false">H13+H24</f>
        <v>0</v>
      </c>
      <c r="I12" s="607" t="n">
        <f aca="false">I13+I24</f>
        <v>0</v>
      </c>
    </row>
    <row r="13" customFormat="false" ht="31.5" hidden="false" customHeight="true" outlineLevel="0" collapsed="false">
      <c r="A13" s="422" t="s">
        <v>85</v>
      </c>
      <c r="B13" s="629" t="s">
        <v>1321</v>
      </c>
      <c r="C13" s="607" t="n">
        <f aca="false">SUM(C14:C23)</f>
        <v>0</v>
      </c>
      <c r="D13" s="607" t="n">
        <f aca="false">SUM(D14:D23)</f>
        <v>0</v>
      </c>
      <c r="E13" s="607" t="n">
        <f aca="false">SUM(E14:E23)</f>
        <v>0</v>
      </c>
      <c r="F13" s="607" t="n">
        <f aca="false">SUM(F14:F23)</f>
        <v>0</v>
      </c>
      <c r="G13" s="607" t="n">
        <f aca="false">SUM(G14:G23)</f>
        <v>0</v>
      </c>
      <c r="H13" s="607" t="n">
        <f aca="false">SUM(H14:H23)</f>
        <v>0</v>
      </c>
      <c r="I13" s="607" t="n">
        <f aca="false">SUM(I14:I23)</f>
        <v>0</v>
      </c>
    </row>
    <row r="14" customFormat="false" ht="31.5" hidden="false" customHeight="true" outlineLevel="1" collapsed="false">
      <c r="A14" s="782" t="n">
        <v>1</v>
      </c>
      <c r="B14" s="783" t="s">
        <v>1322</v>
      </c>
      <c r="C14" s="675"/>
      <c r="D14" s="675"/>
      <c r="E14" s="675"/>
      <c r="F14" s="675"/>
      <c r="G14" s="784" t="n">
        <f aca="false">C14-D14-E14+F14</f>
        <v>0</v>
      </c>
      <c r="H14" s="785" t="n">
        <f aca="false">IF((C14+F14)&lt;(D14+E14),C14+F14,D14+E14)</f>
        <v>0</v>
      </c>
      <c r="I14" s="785" t="n">
        <f aca="false">IF((C14+F14)&gt;(D14+E14),(C14+F14-D14-E14),0)</f>
        <v>0</v>
      </c>
    </row>
    <row r="15" customFormat="false" ht="31.5" hidden="false" customHeight="true" outlineLevel="1" collapsed="false">
      <c r="A15" s="782" t="n">
        <v>2</v>
      </c>
      <c r="B15" s="783" t="s">
        <v>1323</v>
      </c>
      <c r="C15" s="675"/>
      <c r="D15" s="675"/>
      <c r="E15" s="675"/>
      <c r="F15" s="675"/>
      <c r="G15" s="784" t="n">
        <f aca="false">C15-D15-E15+F15</f>
        <v>0</v>
      </c>
      <c r="H15" s="785" t="n">
        <f aca="false">IF((C15+F15)&lt;(D15+E15),C15+F15,D15+E15)</f>
        <v>0</v>
      </c>
      <c r="I15" s="785" t="n">
        <f aca="false">IF((C15+F15)&gt;(D15+E15),(C15+F15-D15-E15),0)</f>
        <v>0</v>
      </c>
    </row>
    <row r="16" customFormat="false" ht="31.5" hidden="false" customHeight="true" outlineLevel="1" collapsed="false">
      <c r="A16" s="782" t="n">
        <v>3</v>
      </c>
      <c r="B16" s="783" t="s">
        <v>1324</v>
      </c>
      <c r="C16" s="675"/>
      <c r="D16" s="675"/>
      <c r="E16" s="675"/>
      <c r="F16" s="675"/>
      <c r="G16" s="784" t="n">
        <f aca="false">C16-D16-E16+F16</f>
        <v>0</v>
      </c>
      <c r="H16" s="785" t="n">
        <f aca="false">IF((C16+F16)&lt;(D16+E16),C16+F16,D16+E16)</f>
        <v>0</v>
      </c>
      <c r="I16" s="785" t="n">
        <f aca="false">IF((C16+F16)&gt;(D16+E16),(C16+F16-D16-E16),0)</f>
        <v>0</v>
      </c>
    </row>
    <row r="17" customFormat="false" ht="31.5" hidden="false" customHeight="true" outlineLevel="1" collapsed="false">
      <c r="A17" s="782" t="n">
        <v>4</v>
      </c>
      <c r="B17" s="783" t="s">
        <v>1325</v>
      </c>
      <c r="C17" s="675"/>
      <c r="D17" s="675"/>
      <c r="E17" s="675"/>
      <c r="F17" s="675"/>
      <c r="G17" s="784" t="n">
        <f aca="false">C17-D17-E17+F17</f>
        <v>0</v>
      </c>
      <c r="H17" s="785" t="n">
        <f aca="false">IF((C17+F17)&lt;(D17+E17),C17+F17,D17+E17)</f>
        <v>0</v>
      </c>
      <c r="I17" s="785" t="n">
        <f aca="false">IF((C17+F17)&gt;(D17+E17),(C17+F17-D17-E17),0)</f>
        <v>0</v>
      </c>
    </row>
    <row r="18" customFormat="false" ht="31.5" hidden="false" customHeight="true" outlineLevel="1" collapsed="false">
      <c r="A18" s="782" t="n">
        <v>5</v>
      </c>
      <c r="B18" s="783" t="s">
        <v>1326</v>
      </c>
      <c r="C18" s="675"/>
      <c r="D18" s="675"/>
      <c r="E18" s="675"/>
      <c r="F18" s="675"/>
      <c r="G18" s="784" t="n">
        <f aca="false">C18-D18-E18+F18</f>
        <v>0</v>
      </c>
      <c r="H18" s="785" t="n">
        <f aca="false">IF((C18+F18)&lt;(D18+E18),C18+F18,D18+E18)</f>
        <v>0</v>
      </c>
      <c r="I18" s="785" t="n">
        <f aca="false">IF((C18+F18)&gt;(D18+E18),(C18+F18-D18-E18),0)</f>
        <v>0</v>
      </c>
    </row>
    <row r="19" customFormat="false" ht="31.5" hidden="false" customHeight="true" outlineLevel="1" collapsed="false">
      <c r="A19" s="782" t="n">
        <v>6</v>
      </c>
      <c r="B19" s="783" t="s">
        <v>1327</v>
      </c>
      <c r="C19" s="675"/>
      <c r="D19" s="675"/>
      <c r="E19" s="675"/>
      <c r="F19" s="675"/>
      <c r="G19" s="784" t="n">
        <f aca="false">C19-D19-E19+F19</f>
        <v>0</v>
      </c>
      <c r="H19" s="785" t="n">
        <f aca="false">IF((C19+F19)&lt;(D19+E19),C19+F19,D19+E19)</f>
        <v>0</v>
      </c>
      <c r="I19" s="785" t="n">
        <f aca="false">IF((C19+F19)&gt;(D19+E19),(C19+F19-D19-E19),0)</f>
        <v>0</v>
      </c>
    </row>
    <row r="20" customFormat="false" ht="31.5" hidden="false" customHeight="true" outlineLevel="1" collapsed="false">
      <c r="A20" s="782" t="n">
        <v>7</v>
      </c>
      <c r="B20" s="786"/>
      <c r="C20" s="675"/>
      <c r="D20" s="675"/>
      <c r="E20" s="675"/>
      <c r="F20" s="675"/>
      <c r="G20" s="784" t="n">
        <f aca="false">C20-D20-E20+F20</f>
        <v>0</v>
      </c>
      <c r="H20" s="785" t="n">
        <f aca="false">IF((C20+F20)&lt;(D20+E20),C20+F20,D20+E20)</f>
        <v>0</v>
      </c>
      <c r="I20" s="785" t="n">
        <f aca="false">IF((C20+F20)&gt;(D20+E20),(C20+F20-D20-E20),0)</f>
        <v>0</v>
      </c>
    </row>
    <row r="21" customFormat="false" ht="31.5" hidden="false" customHeight="true" outlineLevel="1" collapsed="false">
      <c r="A21" s="782" t="n">
        <v>8</v>
      </c>
      <c r="B21" s="786"/>
      <c r="C21" s="675"/>
      <c r="D21" s="675"/>
      <c r="E21" s="675"/>
      <c r="F21" s="675"/>
      <c r="G21" s="784" t="n">
        <f aca="false">C21-D21-E21+F21</f>
        <v>0</v>
      </c>
      <c r="H21" s="785" t="n">
        <f aca="false">IF((C21+F21)&lt;(D21+E21),C21+F21,D21+E21)</f>
        <v>0</v>
      </c>
      <c r="I21" s="785" t="n">
        <f aca="false">IF((C21+F21)&gt;(D21+E21),(C21+F21-D21-E21),0)</f>
        <v>0</v>
      </c>
    </row>
    <row r="22" customFormat="false" ht="31.5" hidden="false" customHeight="true" outlineLevel="1" collapsed="false">
      <c r="A22" s="782" t="n">
        <v>9</v>
      </c>
      <c r="B22" s="786"/>
      <c r="C22" s="675"/>
      <c r="D22" s="675"/>
      <c r="E22" s="675"/>
      <c r="F22" s="675"/>
      <c r="G22" s="784" t="n">
        <f aca="false">C22-D22-E22+F22</f>
        <v>0</v>
      </c>
      <c r="H22" s="785" t="n">
        <f aca="false">IF((C22+F22)&lt;(D22+E22),C22+F22,D22+E22)</f>
        <v>0</v>
      </c>
      <c r="I22" s="785" t="n">
        <f aca="false">IF((C22+F22)&gt;(D22+E22),(C22+F22-D22-E22),0)</f>
        <v>0</v>
      </c>
    </row>
    <row r="23" customFormat="false" ht="31.5" hidden="false" customHeight="true" outlineLevel="1" collapsed="false">
      <c r="A23" s="782" t="n">
        <v>10</v>
      </c>
      <c r="B23" s="786"/>
      <c r="C23" s="675"/>
      <c r="D23" s="675"/>
      <c r="E23" s="675"/>
      <c r="F23" s="675"/>
      <c r="G23" s="784" t="n">
        <f aca="false">C23-D23-E23+F23</f>
        <v>0</v>
      </c>
      <c r="H23" s="785" t="n">
        <f aca="false">IF((C23+F23)&lt;(D23+E23),C23+F23,D23+E23)</f>
        <v>0</v>
      </c>
      <c r="I23" s="785" t="n">
        <f aca="false">IF((C23+F23)&gt;(D23+E23),(C23+F23-D23-E23),0)</f>
        <v>0</v>
      </c>
    </row>
    <row r="24" customFormat="false" ht="31.5" hidden="false" customHeight="true" outlineLevel="0" collapsed="false">
      <c r="A24" s="422" t="s">
        <v>87</v>
      </c>
      <c r="B24" s="629" t="s">
        <v>1328</v>
      </c>
      <c r="C24" s="607" t="n">
        <f aca="false">SUM(C25:C32)</f>
        <v>0</v>
      </c>
      <c r="D24" s="607" t="n">
        <f aca="false">SUM(D25:D32)</f>
        <v>0</v>
      </c>
      <c r="E24" s="607" t="n">
        <f aca="false">SUM(E25:E32)</f>
        <v>0</v>
      </c>
      <c r="F24" s="607" t="n">
        <f aca="false">SUM(F25:F32)</f>
        <v>0</v>
      </c>
      <c r="G24" s="607" t="n">
        <f aca="false">SUM(G25:G32)</f>
        <v>0</v>
      </c>
      <c r="H24" s="607" t="n">
        <f aca="false">SUM(H25:H32)</f>
        <v>0</v>
      </c>
      <c r="I24" s="607" t="n">
        <f aca="false">SUM(I25:I32)</f>
        <v>0</v>
      </c>
    </row>
    <row r="25" customFormat="false" ht="31.5" hidden="false" customHeight="true" outlineLevel="1" collapsed="false">
      <c r="A25" s="782" t="n">
        <v>1</v>
      </c>
      <c r="B25" s="783" t="s">
        <v>1322</v>
      </c>
      <c r="C25" s="675"/>
      <c r="D25" s="675"/>
      <c r="E25" s="675"/>
      <c r="F25" s="675"/>
      <c r="G25" s="784" t="n">
        <f aca="false">C25-D25-E25+F25</f>
        <v>0</v>
      </c>
      <c r="H25" s="785" t="n">
        <f aca="false">IF((C25+F25)&lt;(D25+E25),C25+F25,D25+E25)</f>
        <v>0</v>
      </c>
      <c r="I25" s="785" t="n">
        <f aca="false">IF((C25+F25)&gt;(D25+E25),(C25+F25-D25-E25),0)</f>
        <v>0</v>
      </c>
    </row>
    <row r="26" customFormat="false" ht="31.5" hidden="false" customHeight="true" outlineLevel="1" collapsed="false">
      <c r="A26" s="782" t="n">
        <v>2</v>
      </c>
      <c r="B26" s="783" t="s">
        <v>1323</v>
      </c>
      <c r="C26" s="675"/>
      <c r="D26" s="675"/>
      <c r="E26" s="675"/>
      <c r="F26" s="675"/>
      <c r="G26" s="784" t="n">
        <f aca="false">C26-D26-E26+F26</f>
        <v>0</v>
      </c>
      <c r="H26" s="785" t="n">
        <f aca="false">IF((C26+F26)&lt;(D26+E26),C26+F26,D26+E26)</f>
        <v>0</v>
      </c>
      <c r="I26" s="785" t="n">
        <f aca="false">IF((C26+F26)&gt;(D26+E26),(C26+F26-D26-E26),0)</f>
        <v>0</v>
      </c>
    </row>
    <row r="27" customFormat="false" ht="31.5" hidden="false" customHeight="true" outlineLevel="1" collapsed="false">
      <c r="A27" s="782" t="n">
        <v>3</v>
      </c>
      <c r="B27" s="783" t="s">
        <v>1324</v>
      </c>
      <c r="C27" s="675"/>
      <c r="D27" s="675"/>
      <c r="E27" s="675"/>
      <c r="F27" s="675"/>
      <c r="G27" s="784" t="n">
        <f aca="false">C27-D27-E27+F27</f>
        <v>0</v>
      </c>
      <c r="H27" s="785" t="n">
        <f aca="false">IF((C27+F27)&lt;(D27+E27),C27+F27,D27+E27)</f>
        <v>0</v>
      </c>
      <c r="I27" s="785" t="n">
        <f aca="false">IF((C27+F27)&gt;(D27+E27),(C27+F27-D27-E27),0)</f>
        <v>0</v>
      </c>
    </row>
    <row r="28" customFormat="false" ht="31.5" hidden="false" customHeight="true" outlineLevel="1" collapsed="false">
      <c r="A28" s="782" t="n">
        <v>4</v>
      </c>
      <c r="B28" s="783" t="s">
        <v>1325</v>
      </c>
      <c r="C28" s="675"/>
      <c r="D28" s="675"/>
      <c r="E28" s="675"/>
      <c r="F28" s="675"/>
      <c r="G28" s="784" t="n">
        <f aca="false">C28-D28-E28+F28</f>
        <v>0</v>
      </c>
      <c r="H28" s="785" t="n">
        <f aca="false">IF((C28+F28)&lt;(D28+E28),C28+F28,D28+E28)</f>
        <v>0</v>
      </c>
      <c r="I28" s="785" t="n">
        <f aca="false">IF((C28+F28)&gt;(D28+E28),(C28+F28-D28-E28),0)</f>
        <v>0</v>
      </c>
    </row>
    <row r="29" customFormat="false" ht="31.5" hidden="false" customHeight="true" outlineLevel="1" collapsed="false">
      <c r="A29" s="782" t="n">
        <v>5</v>
      </c>
      <c r="B29" s="783" t="s">
        <v>1326</v>
      </c>
      <c r="C29" s="675"/>
      <c r="D29" s="675"/>
      <c r="E29" s="675"/>
      <c r="F29" s="675"/>
      <c r="G29" s="784" t="n">
        <f aca="false">C29-D29-E29+F29</f>
        <v>0</v>
      </c>
      <c r="H29" s="785" t="n">
        <f aca="false">IF((C29+F29)&lt;(D29+E29),C29+F29,D29+E29)</f>
        <v>0</v>
      </c>
      <c r="I29" s="785" t="n">
        <f aca="false">IF((C29+F29)&gt;(D29+E29),(C29+F29-D29-E29),0)</f>
        <v>0</v>
      </c>
    </row>
    <row r="30" customFormat="false" ht="31.5" hidden="false" customHeight="true" outlineLevel="1" collapsed="false">
      <c r="A30" s="782" t="n">
        <v>6</v>
      </c>
      <c r="B30" s="786"/>
      <c r="C30" s="675"/>
      <c r="D30" s="675"/>
      <c r="E30" s="675"/>
      <c r="F30" s="675"/>
      <c r="G30" s="784" t="n">
        <f aca="false">C30-D30-E30+F30</f>
        <v>0</v>
      </c>
      <c r="H30" s="785" t="n">
        <f aca="false">IF((C30+F30)&lt;(D30+E30),C30+F30,D30+E30)</f>
        <v>0</v>
      </c>
      <c r="I30" s="785" t="n">
        <f aca="false">IF((C30+F30)&gt;(D30+E30),(C30+F30-D30-E30),0)</f>
        <v>0</v>
      </c>
    </row>
    <row r="31" customFormat="false" ht="26.25" hidden="false" customHeight="true" outlineLevel="1" collapsed="false">
      <c r="A31" s="782" t="n">
        <v>7</v>
      </c>
      <c r="B31" s="786"/>
      <c r="C31" s="675"/>
      <c r="D31" s="675"/>
      <c r="E31" s="675"/>
      <c r="F31" s="675"/>
      <c r="G31" s="784" t="n">
        <f aca="false">C31-D31-E31+F31</f>
        <v>0</v>
      </c>
      <c r="H31" s="785" t="n">
        <f aca="false">IF((C31+F31)&lt;(D31+E31),C31+F31,D31+E31)</f>
        <v>0</v>
      </c>
      <c r="I31" s="785" t="n">
        <f aca="false">IF((C31+F31)&gt;(D31+E31),(C31+F31-D31-E31),0)</f>
        <v>0</v>
      </c>
    </row>
    <row r="32" customFormat="false" ht="24" hidden="false" customHeight="true" outlineLevel="1" collapsed="false">
      <c r="A32" s="782" t="n">
        <v>8</v>
      </c>
      <c r="B32" s="786"/>
      <c r="C32" s="675"/>
      <c r="D32" s="675"/>
      <c r="E32" s="675"/>
      <c r="F32" s="675"/>
      <c r="G32" s="784" t="n">
        <f aca="false">C32-D32-E32+F32</f>
        <v>0</v>
      </c>
      <c r="H32" s="785" t="n">
        <f aca="false">IF((C32+F32)&lt;(D32+E32),C32+F32,D32+E32)</f>
        <v>0</v>
      </c>
      <c r="I32" s="785" t="n">
        <f aca="false">IF((C32+F32)&gt;(D32+E32),(C32+F32-D32-E32),0)</f>
        <v>0</v>
      </c>
    </row>
    <row r="35" customFormat="false" ht="12.75" hidden="false" customHeight="true" outlineLevel="0" collapsed="false">
      <c r="A35" s="242" t="s">
        <v>558</v>
      </c>
      <c r="B35" s="242"/>
      <c r="C35" s="278" t="s">
        <v>1329</v>
      </c>
      <c r="D35" s="278"/>
      <c r="E35" s="278"/>
      <c r="F35" s="24"/>
      <c r="G35" s="24"/>
      <c r="H35" s="24"/>
      <c r="I35" s="24"/>
    </row>
    <row r="36" customFormat="false" ht="15" hidden="false" customHeight="true" outlineLevel="0" collapsed="false">
      <c r="C36" s="278" t="s">
        <v>1330</v>
      </c>
      <c r="D36" s="278"/>
      <c r="E36" s="278"/>
      <c r="F36" s="24"/>
      <c r="G36" s="24"/>
      <c r="H36" s="24"/>
      <c r="I36" s="24"/>
    </row>
    <row r="37" customFormat="false" ht="15" hidden="false" customHeight="true" outlineLevel="0" collapsed="false">
      <c r="C37" s="278" t="s">
        <v>1331</v>
      </c>
      <c r="D37" s="278"/>
      <c r="E37" s="278"/>
      <c r="F37" s="24"/>
      <c r="G37" s="24"/>
      <c r="H37" s="24"/>
      <c r="I37" s="24"/>
    </row>
  </sheetData>
  <mergeCells count="7">
    <mergeCell ref="B3:H3"/>
    <mergeCell ref="B5:G5"/>
    <mergeCell ref="C7:E7"/>
    <mergeCell ref="A35:B35"/>
    <mergeCell ref="C35:E35"/>
    <mergeCell ref="C36:E36"/>
    <mergeCell ref="C37:E37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2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C21" activeCellId="0" sqref="C21"/>
    </sheetView>
  </sheetViews>
  <sheetFormatPr defaultColWidth="8.66796875" defaultRowHeight="13.5" zeroHeight="false" outlineLevelRow="0" outlineLevelCol="0"/>
  <cols>
    <col collapsed="false" customWidth="false" hidden="false" outlineLevel="0" max="6" min="1" style="240" width="8.67"/>
    <col collapsed="false" customWidth="true" hidden="false" outlineLevel="0" max="7" min="7" style="240" width="12.11"/>
    <col collapsed="false" customWidth="false" hidden="false" outlineLevel="0" max="8" min="8" style="240" width="8.67"/>
    <col collapsed="false" customWidth="true" hidden="false" outlineLevel="0" max="11" min="9" style="240" width="22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I2" s="241" t="s">
        <v>4</v>
      </c>
    </row>
    <row r="3" customFormat="false" ht="13.5" hidden="false" customHeight="false" outlineLevel="0" collapsed="false">
      <c r="B3" s="504" t="s">
        <v>1332</v>
      </c>
      <c r="C3" s="504"/>
      <c r="D3" s="504"/>
      <c r="E3" s="504"/>
      <c r="F3" s="504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5"/>
      <c r="H5" s="245"/>
      <c r="I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</row>
    <row r="8" customFormat="false" ht="14.25" hidden="false" customHeight="false" outlineLevel="0" collapsed="false">
      <c r="A8" s="246"/>
      <c r="B8" s="243"/>
      <c r="C8" s="243"/>
      <c r="D8" s="243"/>
      <c r="E8" s="243"/>
      <c r="F8" s="243"/>
      <c r="G8" s="243"/>
      <c r="H8" s="243"/>
      <c r="I8" s="243"/>
    </row>
    <row r="9" customFormat="false" ht="14.25" hidden="false" customHeight="false" outlineLevel="0" collapsed="false">
      <c r="A9" s="246" t="n">
        <v>2</v>
      </c>
      <c r="B9" s="243" t="s">
        <v>8</v>
      </c>
      <c r="C9" s="243"/>
      <c r="D9" s="243"/>
      <c r="E9" s="243"/>
      <c r="F9" s="243"/>
      <c r="G9" s="248" t="n">
        <f aca="false">'150.00'!K10</f>
        <v>2025</v>
      </c>
      <c r="H9" s="243"/>
      <c r="I9" s="243"/>
    </row>
    <row r="10" customFormat="false" ht="14.25" hidden="false" customHeight="false" outlineLevel="0" collapsed="false">
      <c r="I10" s="241" t="s">
        <v>245</v>
      </c>
      <c r="J10" s="241" t="s">
        <v>884</v>
      </c>
      <c r="K10" s="241" t="s">
        <v>4</v>
      </c>
    </row>
    <row r="11" customFormat="false" ht="51.75" hidden="false" customHeight="true" outlineLevel="0" collapsed="false">
      <c r="A11" s="249" t="s">
        <v>441</v>
      </c>
      <c r="B11" s="250" t="s">
        <v>520</v>
      </c>
      <c r="C11" s="250"/>
      <c r="D11" s="250"/>
      <c r="E11" s="250"/>
      <c r="F11" s="250"/>
      <c r="G11" s="250"/>
      <c r="H11" s="250"/>
      <c r="I11" s="606" t="s">
        <v>888</v>
      </c>
      <c r="J11" s="606" t="s">
        <v>889</v>
      </c>
      <c r="K11" s="635" t="s">
        <v>35</v>
      </c>
    </row>
    <row r="12" customFormat="false" ht="27" hidden="false" customHeight="true" outlineLevel="0" collapsed="false">
      <c r="A12" s="252" t="n">
        <v>1</v>
      </c>
      <c r="B12" s="253" t="s">
        <v>1333</v>
      </c>
      <c r="C12" s="253"/>
      <c r="D12" s="253"/>
      <c r="E12" s="253"/>
      <c r="F12" s="253"/>
      <c r="G12" s="253"/>
      <c r="H12" s="253"/>
      <c r="I12" s="396" t="n">
        <f aca="false">SUM(I14:I17)</f>
        <v>0</v>
      </c>
      <c r="J12" s="396" t="n">
        <f aca="false">SUM(J14:J17)</f>
        <v>0</v>
      </c>
      <c r="K12" s="396" t="n">
        <f aca="false">SUM(K14:K17)</f>
        <v>0</v>
      </c>
    </row>
    <row r="13" customFormat="false" ht="13.5" hidden="false" customHeight="true" outlineLevel="0" collapsed="false">
      <c r="A13" s="255"/>
      <c r="B13" s="787" t="s">
        <v>1334</v>
      </c>
      <c r="C13" s="787"/>
      <c r="D13" s="787"/>
      <c r="E13" s="787"/>
      <c r="F13" s="787"/>
      <c r="G13" s="787"/>
      <c r="H13" s="787"/>
      <c r="I13" s="257"/>
      <c r="J13" s="257"/>
      <c r="K13" s="257"/>
    </row>
    <row r="14" customFormat="false" ht="24.75" hidden="false" customHeight="true" outlineLevel="0" collapsed="false">
      <c r="A14" s="255" t="s">
        <v>77</v>
      </c>
      <c r="B14" s="256" t="s">
        <v>523</v>
      </c>
      <c r="C14" s="256"/>
      <c r="D14" s="256"/>
      <c r="E14" s="256"/>
      <c r="F14" s="256"/>
      <c r="G14" s="256"/>
      <c r="H14" s="256"/>
      <c r="I14" s="402"/>
      <c r="J14" s="402"/>
      <c r="K14" s="257" t="n">
        <f aca="false">SUM(I14:J14)</f>
        <v>0</v>
      </c>
    </row>
    <row r="15" customFormat="false" ht="24.75" hidden="false" customHeight="true" outlineLevel="0" collapsed="false">
      <c r="A15" s="255" t="s">
        <v>79</v>
      </c>
      <c r="B15" s="256" t="s">
        <v>524</v>
      </c>
      <c r="C15" s="256"/>
      <c r="D15" s="256"/>
      <c r="E15" s="256"/>
      <c r="F15" s="256"/>
      <c r="G15" s="256"/>
      <c r="H15" s="256"/>
      <c r="I15" s="402"/>
      <c r="J15" s="402"/>
      <c r="K15" s="257" t="n">
        <f aca="false">SUM(I15:J15)</f>
        <v>0</v>
      </c>
    </row>
    <row r="16" customFormat="false" ht="24.75" hidden="false" customHeight="true" outlineLevel="0" collapsed="false">
      <c r="A16" s="255" t="s">
        <v>81</v>
      </c>
      <c r="B16" s="256" t="s">
        <v>525</v>
      </c>
      <c r="C16" s="256"/>
      <c r="D16" s="256"/>
      <c r="E16" s="256"/>
      <c r="F16" s="256"/>
      <c r="G16" s="256"/>
      <c r="H16" s="256"/>
      <c r="I16" s="402"/>
      <c r="J16" s="402"/>
      <c r="K16" s="257" t="n">
        <f aca="false">SUM(I16:J16)</f>
        <v>0</v>
      </c>
    </row>
    <row r="17" customFormat="false" ht="24" hidden="false" customHeight="true" outlineLevel="0" collapsed="false">
      <c r="A17" s="514" t="s">
        <v>99</v>
      </c>
      <c r="B17" s="788" t="s">
        <v>526</v>
      </c>
      <c r="C17" s="788"/>
      <c r="D17" s="788"/>
      <c r="E17" s="788"/>
      <c r="F17" s="788"/>
      <c r="G17" s="788"/>
      <c r="H17" s="788"/>
      <c r="I17" s="789"/>
      <c r="J17" s="789"/>
      <c r="K17" s="257" t="n">
        <f aca="false">SUM(I17:J17)</f>
        <v>0</v>
      </c>
    </row>
    <row r="20" customFormat="false" ht="15" hidden="false" customHeight="true" outlineLevel="0" collapsed="false">
      <c r="A20" s="242" t="s">
        <v>558</v>
      </c>
      <c r="B20" s="242"/>
      <c r="C20" s="278" t="s">
        <v>1335</v>
      </c>
      <c r="D20" s="278"/>
      <c r="E20" s="278"/>
      <c r="F20" s="278"/>
      <c r="G20" s="278"/>
      <c r="H20" s="278"/>
      <c r="I20" s="278"/>
    </row>
    <row r="21" customFormat="false" ht="13.5" hidden="false" customHeight="true" outlineLevel="0" collapsed="false">
      <c r="C21" s="278" t="s">
        <v>1336</v>
      </c>
      <c r="D21" s="278"/>
      <c r="E21" s="278"/>
      <c r="F21" s="278"/>
      <c r="G21" s="278"/>
      <c r="H21" s="278"/>
      <c r="I21" s="278"/>
    </row>
    <row r="22" customFormat="false" ht="13.5" hidden="false" customHeight="true" outlineLevel="0" collapsed="false">
      <c r="C22" s="278" t="s">
        <v>1337</v>
      </c>
      <c r="D22" s="278"/>
      <c r="E22" s="278"/>
      <c r="F22" s="278"/>
      <c r="G22" s="278"/>
      <c r="H22" s="278"/>
      <c r="I22" s="278"/>
    </row>
  </sheetData>
  <mergeCells count="13">
    <mergeCell ref="B5:F5"/>
    <mergeCell ref="C7:E7"/>
    <mergeCell ref="B11:H11"/>
    <mergeCell ref="B12:H12"/>
    <mergeCell ref="B13:H13"/>
    <mergeCell ref="B14:H14"/>
    <mergeCell ref="B15:H15"/>
    <mergeCell ref="B16:H16"/>
    <mergeCell ref="B17:H17"/>
    <mergeCell ref="A20:B20"/>
    <mergeCell ref="C20:I20"/>
    <mergeCell ref="C21:I21"/>
    <mergeCell ref="C22:I2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N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K23" activeCellId="0" sqref="K23"/>
    </sheetView>
  </sheetViews>
  <sheetFormatPr defaultColWidth="8.66796875" defaultRowHeight="13.5" zeroHeight="false" outlineLevelRow="0" outlineLevelCol="0"/>
  <cols>
    <col collapsed="false" customWidth="false" hidden="false" outlineLevel="0" max="7" min="1" style="240" width="8.67"/>
    <col collapsed="false" customWidth="true" hidden="false" outlineLevel="0" max="8" min="8" style="240" width="9"/>
    <col collapsed="false" customWidth="true" hidden="false" outlineLevel="0" max="14" min="9" style="240" width="19.44"/>
    <col collapsed="false" customWidth="false" hidden="false" outlineLevel="0" max="16384" min="15" style="240" width="8.67"/>
  </cols>
  <sheetData>
    <row r="2" customFormat="false" ht="13.5" hidden="false" customHeight="false" outlineLevel="0" collapsed="false">
      <c r="I2" s="241" t="s">
        <v>4</v>
      </c>
      <c r="J2" s="241"/>
    </row>
    <row r="3" customFormat="false" ht="13.5" hidden="false" customHeight="false" outlineLevel="0" collapsed="false">
      <c r="I3" s="241"/>
      <c r="J3" s="241"/>
    </row>
    <row r="4" customFormat="false" ht="13.5" hidden="false" customHeight="false" outlineLevel="0" collapsed="false">
      <c r="B4" s="242" t="s">
        <v>1338</v>
      </c>
      <c r="C4" s="242"/>
      <c r="D4" s="242"/>
      <c r="E4" s="242"/>
      <c r="F4" s="242"/>
      <c r="G4" s="242"/>
      <c r="H4" s="242"/>
    </row>
    <row r="5" customFormat="false" ht="13.5" hidden="false" customHeight="false" outlineLevel="0" collapsed="false">
      <c r="A5" s="243"/>
      <c r="B5" s="243"/>
      <c r="C5" s="243"/>
      <c r="D5" s="243"/>
      <c r="E5" s="243"/>
      <c r="F5" s="243"/>
      <c r="G5" s="243"/>
      <c r="H5" s="243"/>
      <c r="I5" s="243"/>
      <c r="J5" s="243"/>
    </row>
    <row r="6" customFormat="false" ht="13.5" hidden="false" customHeight="false" outlineLevel="0" collapsed="false">
      <c r="A6" s="243"/>
      <c r="B6" s="242" t="s">
        <v>6</v>
      </c>
      <c r="C6" s="242"/>
      <c r="D6" s="242"/>
      <c r="E6" s="242"/>
      <c r="F6" s="242"/>
      <c r="G6" s="242"/>
      <c r="H6" s="242"/>
      <c r="I6" s="245"/>
      <c r="J6" s="245"/>
    </row>
    <row r="7" customFormat="false" ht="14.25" hidden="false" customHeight="false" outlineLevel="0" collapsed="false">
      <c r="A7" s="246"/>
      <c r="B7" s="243"/>
      <c r="C7" s="243"/>
      <c r="D7" s="243"/>
      <c r="E7" s="243"/>
      <c r="F7" s="243"/>
      <c r="G7" s="243"/>
      <c r="H7" s="243"/>
      <c r="I7" s="243"/>
      <c r="J7" s="243"/>
    </row>
    <row r="8" customFormat="false" ht="14.25" hidden="false" customHeight="false" outlineLevel="0" collapsed="false">
      <c r="A8" s="246" t="n">
        <v>1</v>
      </c>
      <c r="B8" s="243" t="s">
        <v>7</v>
      </c>
      <c r="C8" s="247" t="n">
        <f aca="false">'150.00'!C8:F8</f>
        <v>222222222222</v>
      </c>
      <c r="D8" s="247"/>
      <c r="E8" s="247"/>
      <c r="F8" s="243"/>
      <c r="G8" s="243"/>
      <c r="H8" s="243"/>
      <c r="I8" s="243"/>
      <c r="J8" s="243"/>
    </row>
    <row r="9" customFormat="false" ht="14.25" hidden="false" customHeight="false" outlineLevel="0" collapsed="false">
      <c r="A9" s="246"/>
      <c r="B9" s="243"/>
      <c r="C9" s="243"/>
      <c r="D9" s="243"/>
      <c r="E9" s="243"/>
      <c r="F9" s="243"/>
      <c r="G9" s="243"/>
      <c r="H9" s="243"/>
      <c r="I9" s="243"/>
      <c r="J9" s="243"/>
    </row>
    <row r="10" customFormat="false" ht="14.25" hidden="false" customHeight="false" outlineLevel="0" collapsed="false">
      <c r="A10" s="246" t="n">
        <v>2</v>
      </c>
      <c r="B10" s="243" t="s">
        <v>8</v>
      </c>
      <c r="C10" s="243"/>
      <c r="D10" s="243"/>
      <c r="E10" s="243"/>
      <c r="F10" s="243"/>
      <c r="G10" s="243"/>
      <c r="H10" s="243"/>
      <c r="I10" s="248" t="n">
        <f aca="false">'150.00'!K10</f>
        <v>2025</v>
      </c>
      <c r="J10" s="243"/>
    </row>
    <row r="11" customFormat="false" ht="14.25" hidden="false" customHeight="false" outlineLevel="0" collapsed="false">
      <c r="A11" s="246"/>
      <c r="B11" s="243"/>
      <c r="C11" s="243"/>
      <c r="D11" s="243"/>
      <c r="E11" s="243"/>
      <c r="F11" s="243"/>
      <c r="G11" s="243"/>
      <c r="H11" s="243"/>
      <c r="I11" s="389" t="s">
        <v>245</v>
      </c>
      <c r="J11" s="389"/>
      <c r="K11" s="389" t="s">
        <v>884</v>
      </c>
      <c r="L11" s="389"/>
      <c r="M11" s="241"/>
      <c r="N11" s="241" t="s">
        <v>4</v>
      </c>
    </row>
    <row r="12" customFormat="false" ht="53.25" hidden="false" customHeight="true" outlineLevel="0" collapsed="false">
      <c r="A12" s="790" t="s">
        <v>887</v>
      </c>
      <c r="B12" s="250" t="s">
        <v>520</v>
      </c>
      <c r="C12" s="250"/>
      <c r="D12" s="250"/>
      <c r="E12" s="250"/>
      <c r="F12" s="250"/>
      <c r="G12" s="250"/>
      <c r="H12" s="250"/>
      <c r="I12" s="481" t="s">
        <v>1339</v>
      </c>
      <c r="J12" s="481"/>
      <c r="K12" s="481" t="s">
        <v>1340</v>
      </c>
      <c r="L12" s="481"/>
      <c r="M12" s="250" t="s">
        <v>1341</v>
      </c>
      <c r="N12" s="251" t="s">
        <v>35</v>
      </c>
    </row>
    <row r="13" customFormat="false" ht="25.5" hidden="false" customHeight="true" outlineLevel="0" collapsed="false">
      <c r="A13" s="790"/>
      <c r="B13" s="250"/>
      <c r="C13" s="250"/>
      <c r="D13" s="250"/>
      <c r="E13" s="250"/>
      <c r="F13" s="250"/>
      <c r="G13" s="250"/>
      <c r="H13" s="250"/>
      <c r="I13" s="578" t="s">
        <v>1342</v>
      </c>
      <c r="J13" s="578" t="s">
        <v>1343</v>
      </c>
      <c r="K13" s="578" t="s">
        <v>1342</v>
      </c>
      <c r="L13" s="578" t="s">
        <v>1343</v>
      </c>
      <c r="M13" s="250"/>
      <c r="N13" s="251"/>
    </row>
    <row r="14" customFormat="false" ht="25.5" hidden="false" customHeight="true" outlineLevel="0" collapsed="false">
      <c r="A14" s="392"/>
      <c r="B14" s="393" t="s">
        <v>1179</v>
      </c>
      <c r="C14" s="393"/>
      <c r="D14" s="393"/>
      <c r="E14" s="393"/>
      <c r="F14" s="393"/>
      <c r="G14" s="393"/>
      <c r="H14" s="393"/>
      <c r="I14" s="791" t="n">
        <f aca="false">'150.05ФА общ.распределение'!B11</f>
        <v>1</v>
      </c>
      <c r="J14" s="792"/>
      <c r="K14" s="791" t="n">
        <f aca="false">'150.05ФА общ.распределение'!B12</f>
        <v>0</v>
      </c>
      <c r="L14" s="792"/>
      <c r="M14" s="793"/>
      <c r="N14" s="408"/>
    </row>
    <row r="15" customFormat="false" ht="25.5" hidden="false" customHeight="true" outlineLevel="0" collapsed="false">
      <c r="A15" s="397" t="n">
        <v>1</v>
      </c>
      <c r="B15" s="398" t="s">
        <v>1344</v>
      </c>
      <c r="C15" s="398"/>
      <c r="D15" s="398"/>
      <c r="E15" s="398"/>
      <c r="F15" s="398"/>
      <c r="G15" s="398"/>
      <c r="H15" s="398"/>
      <c r="I15" s="402"/>
      <c r="J15" s="257" t="n">
        <f aca="false">I15+M15*I$14</f>
        <v>0</v>
      </c>
      <c r="K15" s="402"/>
      <c r="L15" s="257" t="n">
        <f aca="false">K15+M15*K$14</f>
        <v>0</v>
      </c>
      <c r="M15" s="402"/>
      <c r="N15" s="257" t="n">
        <f aca="false">J15+L15</f>
        <v>0</v>
      </c>
    </row>
    <row r="16" customFormat="false" ht="31.5" hidden="false" customHeight="true" outlineLevel="0" collapsed="false">
      <c r="A16" s="397" t="n">
        <v>2</v>
      </c>
      <c r="B16" s="398" t="s">
        <v>1345</v>
      </c>
      <c r="C16" s="398"/>
      <c r="D16" s="398"/>
      <c r="E16" s="398"/>
      <c r="F16" s="398"/>
      <c r="G16" s="398"/>
      <c r="H16" s="398"/>
      <c r="I16" s="402"/>
      <c r="J16" s="257" t="n">
        <f aca="false">I16+M16*I$14</f>
        <v>0</v>
      </c>
      <c r="K16" s="402"/>
      <c r="L16" s="257" t="n">
        <f aca="false">K16+M16*K$14</f>
        <v>0</v>
      </c>
      <c r="M16" s="402"/>
      <c r="N16" s="257" t="n">
        <f aca="false">J16+L16</f>
        <v>0</v>
      </c>
    </row>
    <row r="17" customFormat="false" ht="26.25" hidden="false" customHeight="true" outlineLevel="0" collapsed="false">
      <c r="A17" s="397" t="n">
        <v>3</v>
      </c>
      <c r="B17" s="398" t="s">
        <v>1346</v>
      </c>
      <c r="C17" s="398"/>
      <c r="D17" s="398"/>
      <c r="E17" s="398"/>
      <c r="F17" s="398"/>
      <c r="G17" s="398"/>
      <c r="H17" s="398"/>
      <c r="I17" s="402"/>
      <c r="J17" s="257" t="n">
        <f aca="false">I17+M17*I$14</f>
        <v>0</v>
      </c>
      <c r="K17" s="402"/>
      <c r="L17" s="257" t="n">
        <f aca="false">K17+M17*K$14</f>
        <v>0</v>
      </c>
      <c r="M17" s="402"/>
      <c r="N17" s="257" t="n">
        <f aca="false">J17+L17</f>
        <v>0</v>
      </c>
    </row>
    <row r="18" customFormat="false" ht="24.75" hidden="false" customHeight="true" outlineLevel="0" collapsed="false">
      <c r="A18" s="397" t="n">
        <v>4</v>
      </c>
      <c r="B18" s="398" t="s">
        <v>1347</v>
      </c>
      <c r="C18" s="398"/>
      <c r="D18" s="398"/>
      <c r="E18" s="398"/>
      <c r="F18" s="398"/>
      <c r="G18" s="398"/>
      <c r="H18" s="398"/>
      <c r="I18" s="402"/>
      <c r="J18" s="257" t="n">
        <f aca="false">I18+M18*I$14</f>
        <v>0</v>
      </c>
      <c r="K18" s="402"/>
      <c r="L18" s="257" t="n">
        <f aca="false">K18+M18*K$14</f>
        <v>0</v>
      </c>
      <c r="M18" s="402"/>
      <c r="N18" s="257" t="n">
        <f aca="false">J18+L18</f>
        <v>0</v>
      </c>
    </row>
    <row r="19" customFormat="false" ht="25.5" hidden="false" customHeight="true" outlineLevel="0" collapsed="false">
      <c r="A19" s="397" t="n">
        <v>5</v>
      </c>
      <c r="B19" s="398" t="s">
        <v>1348</v>
      </c>
      <c r="C19" s="398"/>
      <c r="D19" s="398"/>
      <c r="E19" s="398"/>
      <c r="F19" s="398"/>
      <c r="G19" s="398"/>
      <c r="H19" s="398"/>
      <c r="I19" s="402"/>
      <c r="J19" s="257" t="n">
        <f aca="false">I19+M19*I$14</f>
        <v>0</v>
      </c>
      <c r="K19" s="402"/>
      <c r="L19" s="257" t="n">
        <f aca="false">K19+M19*K$14</f>
        <v>0</v>
      </c>
      <c r="M19" s="402"/>
      <c r="N19" s="257" t="n">
        <f aca="false">J19+L19</f>
        <v>0</v>
      </c>
    </row>
    <row r="20" customFormat="false" ht="25.5" hidden="false" customHeight="true" outlineLevel="0" collapsed="false">
      <c r="A20" s="397" t="n">
        <v>6</v>
      </c>
      <c r="B20" s="398" t="s">
        <v>1298</v>
      </c>
      <c r="C20" s="398"/>
      <c r="D20" s="398"/>
      <c r="E20" s="398"/>
      <c r="F20" s="398"/>
      <c r="G20" s="398"/>
      <c r="H20" s="398"/>
      <c r="I20" s="402"/>
      <c r="J20" s="257" t="n">
        <f aca="false">I20+M20*I$14</f>
        <v>0</v>
      </c>
      <c r="K20" s="402"/>
      <c r="L20" s="257" t="n">
        <f aca="false">K20+M20*K$14</f>
        <v>0</v>
      </c>
      <c r="M20" s="402"/>
      <c r="N20" s="257" t="n">
        <f aca="false">J20+L20</f>
        <v>0</v>
      </c>
    </row>
    <row r="21" customFormat="false" ht="27" hidden="false" customHeight="true" outlineLevel="0" collapsed="false">
      <c r="A21" s="397" t="n">
        <v>7</v>
      </c>
      <c r="B21" s="398" t="s">
        <v>1349</v>
      </c>
      <c r="C21" s="398"/>
      <c r="D21" s="398"/>
      <c r="E21" s="398"/>
      <c r="F21" s="398"/>
      <c r="G21" s="398"/>
      <c r="H21" s="398"/>
      <c r="I21" s="402"/>
      <c r="J21" s="257" t="n">
        <f aca="false">I21+M21*I$14</f>
        <v>0</v>
      </c>
      <c r="K21" s="402"/>
      <c r="L21" s="257" t="n">
        <f aca="false">K21+M21*K$14</f>
        <v>0</v>
      </c>
      <c r="M21" s="402"/>
      <c r="N21" s="257" t="n">
        <f aca="false">J21+L21</f>
        <v>0</v>
      </c>
    </row>
    <row r="22" customFormat="false" ht="27" hidden="false" customHeight="true" outlineLevel="0" collapsed="false">
      <c r="A22" s="397" t="n">
        <v>8</v>
      </c>
      <c r="B22" s="398" t="s">
        <v>1350</v>
      </c>
      <c r="C22" s="398"/>
      <c r="D22" s="398"/>
      <c r="E22" s="398"/>
      <c r="F22" s="398"/>
      <c r="G22" s="398"/>
      <c r="H22" s="398"/>
      <c r="I22" s="402"/>
      <c r="J22" s="257" t="n">
        <f aca="false">I22+M22*I$14</f>
        <v>0</v>
      </c>
      <c r="K22" s="402"/>
      <c r="L22" s="257" t="n">
        <f aca="false">K22+M22*K$14</f>
        <v>0</v>
      </c>
      <c r="M22" s="402"/>
      <c r="N22" s="257" t="n">
        <f aca="false">J22+L22</f>
        <v>0</v>
      </c>
    </row>
    <row r="23" customFormat="false" ht="27" hidden="false" customHeight="true" outlineLevel="0" collapsed="false">
      <c r="A23" s="397" t="n">
        <v>9</v>
      </c>
      <c r="B23" s="398" t="s">
        <v>1351</v>
      </c>
      <c r="C23" s="398"/>
      <c r="D23" s="398"/>
      <c r="E23" s="398"/>
      <c r="F23" s="398"/>
      <c r="G23" s="398"/>
      <c r="H23" s="398"/>
      <c r="I23" s="402"/>
      <c r="J23" s="257" t="n">
        <f aca="false">I23+M23*I$14</f>
        <v>0</v>
      </c>
      <c r="K23" s="402"/>
      <c r="L23" s="257" t="n">
        <f aca="false">K23+M23*K$14</f>
        <v>0</v>
      </c>
      <c r="M23" s="402"/>
      <c r="N23" s="257" t="n">
        <f aca="false">J23+L23</f>
        <v>0</v>
      </c>
    </row>
    <row r="24" customFormat="false" ht="24" hidden="false" customHeight="true" outlineLevel="0" collapsed="false">
      <c r="A24" s="397" t="n">
        <v>10</v>
      </c>
      <c r="B24" s="398"/>
      <c r="C24" s="398"/>
      <c r="D24" s="398"/>
      <c r="E24" s="398"/>
      <c r="F24" s="398"/>
      <c r="G24" s="398"/>
      <c r="H24" s="398"/>
      <c r="I24" s="402"/>
      <c r="J24" s="257" t="n">
        <f aca="false">I24+M24*I$14</f>
        <v>0</v>
      </c>
      <c r="K24" s="402"/>
      <c r="L24" s="257" t="n">
        <f aca="false">K24+M24*K$14</f>
        <v>0</v>
      </c>
      <c r="M24" s="402"/>
      <c r="N24" s="257" t="n">
        <f aca="false">J24+L24</f>
        <v>0</v>
      </c>
    </row>
    <row r="25" customFormat="false" ht="26.25" hidden="false" customHeight="true" outlineLevel="0" collapsed="false">
      <c r="A25" s="397" t="n">
        <v>11</v>
      </c>
      <c r="B25" s="443" t="s">
        <v>1352</v>
      </c>
      <c r="C25" s="443"/>
      <c r="D25" s="443"/>
      <c r="E25" s="443"/>
      <c r="F25" s="443"/>
      <c r="G25" s="443"/>
      <c r="H25" s="443"/>
      <c r="I25" s="626" t="n">
        <f aca="false">SUM(I15:I24)</f>
        <v>0</v>
      </c>
      <c r="J25" s="626" t="n">
        <f aca="false">SUM(J15:J24)</f>
        <v>0</v>
      </c>
      <c r="K25" s="626" t="n">
        <f aca="false">SUM(K15:K24)</f>
        <v>0</v>
      </c>
      <c r="L25" s="626" t="n">
        <f aca="false">SUM(L15:L24)</f>
        <v>0</v>
      </c>
      <c r="M25" s="626" t="n">
        <f aca="false">SUM(M15:M24)</f>
        <v>0</v>
      </c>
      <c r="N25" s="626" t="n">
        <f aca="false">SUM(N15:N24)</f>
        <v>0</v>
      </c>
    </row>
    <row r="28" customFormat="false" ht="15" hidden="false" customHeight="true" outlineLevel="0" collapsed="false">
      <c r="A28" s="244" t="s">
        <v>558</v>
      </c>
      <c r="B28" s="244"/>
      <c r="C28" s="278" t="s">
        <v>1353</v>
      </c>
      <c r="D28" s="278"/>
      <c r="E28" s="278"/>
      <c r="F28" s="278"/>
      <c r="G28" s="278"/>
      <c r="H28" s="278"/>
      <c r="I28" s="278"/>
    </row>
    <row r="29" customFormat="false" ht="15" hidden="false" customHeight="true" outlineLevel="0" collapsed="false">
      <c r="A29" s="244"/>
      <c r="B29" s="244"/>
      <c r="C29" s="278"/>
      <c r="D29" s="278"/>
      <c r="E29" s="278"/>
      <c r="F29" s="278"/>
      <c r="G29" s="278"/>
      <c r="H29" s="278"/>
      <c r="I29" s="278"/>
    </row>
    <row r="30" customFormat="false" ht="13.5" hidden="false" customHeight="true" outlineLevel="0" collapsed="false">
      <c r="C30" s="278" t="s">
        <v>1354</v>
      </c>
      <c r="D30" s="278"/>
      <c r="E30" s="278"/>
      <c r="F30" s="278"/>
      <c r="G30" s="278"/>
      <c r="H30" s="278"/>
      <c r="I30" s="278"/>
    </row>
    <row r="31" customFormat="false" ht="13.5" hidden="false" customHeight="false" outlineLevel="0" collapsed="false">
      <c r="C31" s="278"/>
      <c r="D31" s="278"/>
      <c r="E31" s="278"/>
      <c r="F31" s="278"/>
      <c r="G31" s="278"/>
      <c r="H31" s="278"/>
      <c r="I31" s="278"/>
    </row>
    <row r="32" customFormat="false" ht="13.5" hidden="false" customHeight="true" outlineLevel="0" collapsed="false">
      <c r="C32" s="278" t="s">
        <v>1355</v>
      </c>
      <c r="D32" s="278"/>
      <c r="E32" s="278"/>
      <c r="F32" s="278"/>
      <c r="G32" s="278"/>
      <c r="H32" s="278"/>
      <c r="I32" s="278"/>
    </row>
    <row r="33" customFormat="false" ht="13.5" hidden="false" customHeight="false" outlineLevel="0" collapsed="false">
      <c r="C33" s="278"/>
      <c r="D33" s="278"/>
      <c r="E33" s="278"/>
      <c r="F33" s="278"/>
      <c r="G33" s="278"/>
      <c r="H33" s="278"/>
      <c r="I33" s="278"/>
    </row>
  </sheetData>
  <mergeCells count="30">
    <mergeCell ref="B4:H4"/>
    <mergeCell ref="B6:H6"/>
    <mergeCell ref="C8:E8"/>
    <mergeCell ref="I11:J11"/>
    <mergeCell ref="K11:L11"/>
    <mergeCell ref="A12:A13"/>
    <mergeCell ref="B12:H13"/>
    <mergeCell ref="I12:J12"/>
    <mergeCell ref="K12:L12"/>
    <mergeCell ref="M12:M13"/>
    <mergeCell ref="N12:N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A28:B28"/>
    <mergeCell ref="C28:I28"/>
    <mergeCell ref="C29:I29"/>
    <mergeCell ref="C30:I30"/>
    <mergeCell ref="C31:I31"/>
    <mergeCell ref="C32:I32"/>
    <mergeCell ref="C33:I3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I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36" activeCellId="0" sqref="E36"/>
    </sheetView>
  </sheetViews>
  <sheetFormatPr defaultColWidth="8.66796875" defaultRowHeight="13.5" zeroHeight="false" outlineLevelRow="1" outlineLevelCol="0"/>
  <cols>
    <col collapsed="false" customWidth="false" hidden="false" outlineLevel="0" max="1" min="1" style="240" width="8.67"/>
    <col collapsed="false" customWidth="true" hidden="false" outlineLevel="0" max="2" min="2" style="240" width="27.88"/>
    <col collapsed="false" customWidth="true" hidden="false" outlineLevel="0" max="3" min="3" style="240" width="22.67"/>
    <col collapsed="false" customWidth="true" hidden="false" outlineLevel="0" max="4" min="4" style="240" width="19.56"/>
    <col collapsed="false" customWidth="true" hidden="false" outlineLevel="0" max="5" min="5" style="240" width="18"/>
    <col collapsed="false" customWidth="true" hidden="false" outlineLevel="0" max="6" min="6" style="240" width="18.67"/>
    <col collapsed="false" customWidth="true" hidden="false" outlineLevel="0" max="7" min="7" style="240" width="21.11"/>
    <col collapsed="false" customWidth="true" hidden="false" outlineLevel="0" max="8" min="8" style="240" width="16.11"/>
    <col collapsed="false" customWidth="true" hidden="false" outlineLevel="0" max="9" min="9" style="240" width="15.33"/>
    <col collapsed="false" customWidth="true" hidden="false" outlineLevel="0" max="10" min="10" style="240" width="16.33"/>
    <col collapsed="false" customWidth="false" hidden="false" outlineLevel="0" max="16384" min="11" style="240" width="8.67"/>
  </cols>
  <sheetData>
    <row r="2" customFormat="false" ht="13.5" hidden="false" customHeight="false" outlineLevel="0" collapsed="false">
      <c r="H2" s="241"/>
      <c r="I2" s="241" t="s">
        <v>4</v>
      </c>
    </row>
    <row r="3" customFormat="false" ht="13.5" hidden="false" customHeight="true" outlineLevel="0" collapsed="false">
      <c r="B3" s="276" t="s">
        <v>1356</v>
      </c>
      <c r="C3" s="276"/>
      <c r="D3" s="276"/>
      <c r="E3" s="276"/>
      <c r="F3" s="276"/>
      <c r="G3" s="276"/>
      <c r="H3" s="276"/>
      <c r="I3" s="779"/>
    </row>
    <row r="4" customFormat="false" ht="13.5" hidden="false" customHeight="false" outlineLevel="0" collapsed="false">
      <c r="A4" s="243"/>
      <c r="B4" s="243"/>
      <c r="C4" s="243"/>
      <c r="D4" s="243"/>
      <c r="E4" s="243"/>
      <c r="F4" s="243"/>
      <c r="G4" s="243"/>
      <c r="H4" s="243"/>
      <c r="I4" s="243"/>
    </row>
    <row r="5" customFormat="false" ht="13.5" hidden="false" customHeight="false" outlineLevel="0" collapsed="false">
      <c r="A5" s="243"/>
      <c r="B5" s="242" t="s">
        <v>6</v>
      </c>
      <c r="C5" s="242"/>
      <c r="D5" s="242"/>
      <c r="E5" s="242"/>
      <c r="F5" s="242"/>
      <c r="G5" s="242"/>
      <c r="H5" s="245"/>
      <c r="I5" s="245"/>
    </row>
    <row r="6" customFormat="false" ht="14.25" hidden="false" customHeight="false" outlineLevel="0" collapsed="false">
      <c r="A6" s="246"/>
      <c r="B6" s="243"/>
      <c r="C6" s="243"/>
      <c r="D6" s="243"/>
      <c r="E6" s="243"/>
      <c r="F6" s="243"/>
      <c r="G6" s="243"/>
      <c r="H6" s="243"/>
      <c r="I6" s="243"/>
    </row>
    <row r="7" customFormat="false" ht="14.25" hidden="false" customHeight="false" outlineLevel="0" collapsed="false">
      <c r="A7" s="246" t="n">
        <v>1</v>
      </c>
      <c r="B7" s="243" t="s">
        <v>7</v>
      </c>
      <c r="C7" s="247" t="n">
        <f aca="false">'150.00'!C8:F8</f>
        <v>222222222222</v>
      </c>
      <c r="D7" s="247"/>
      <c r="E7" s="247"/>
      <c r="F7" s="243"/>
      <c r="G7" s="243"/>
      <c r="H7" s="243"/>
      <c r="I7" s="243"/>
    </row>
    <row r="8" customFormat="false" ht="14.25" hidden="false" customHeight="false" outlineLevel="0" collapsed="false">
      <c r="A8" s="246" t="n">
        <v>2</v>
      </c>
      <c r="B8" s="243" t="s">
        <v>8</v>
      </c>
      <c r="C8" s="243"/>
      <c r="D8" s="243"/>
      <c r="E8" s="248" t="n">
        <f aca="false">'150.00'!K10</f>
        <v>2025</v>
      </c>
      <c r="F8" s="243"/>
      <c r="G8" s="243"/>
      <c r="H8" s="243"/>
      <c r="I8" s="243"/>
    </row>
    <row r="9" customFormat="false" ht="14.25" hidden="false" customHeight="false" outlineLevel="0" collapsed="false"/>
    <row r="10" customFormat="false" ht="80.25" hidden="false" customHeight="true" outlineLevel="0" collapsed="false">
      <c r="A10" s="780" t="s">
        <v>1357</v>
      </c>
      <c r="B10" s="780" t="s">
        <v>1358</v>
      </c>
      <c r="C10" s="659" t="s">
        <v>1359</v>
      </c>
      <c r="D10" s="702" t="s">
        <v>1360</v>
      </c>
      <c r="E10" s="659" t="s">
        <v>1315</v>
      </c>
      <c r="F10" s="702" t="s">
        <v>1316</v>
      </c>
      <c r="G10" s="659" t="s">
        <v>1361</v>
      </c>
      <c r="H10" s="781" t="s">
        <v>1318</v>
      </c>
      <c r="I10" s="659" t="s">
        <v>1319</v>
      </c>
    </row>
    <row r="11" customFormat="false" ht="31.5" hidden="false" customHeight="true" outlineLevel="0" collapsed="false">
      <c r="A11" s="422" t="s">
        <v>83</v>
      </c>
      <c r="B11" s="629" t="s">
        <v>1320</v>
      </c>
      <c r="C11" s="629" t="n">
        <f aca="false">C12+C25</f>
        <v>0</v>
      </c>
      <c r="D11" s="629" t="n">
        <f aca="false">D12+D25</f>
        <v>0</v>
      </c>
      <c r="E11" s="629" t="n">
        <f aca="false">E12+E25</f>
        <v>0</v>
      </c>
      <c r="F11" s="629" t="n">
        <f aca="false">F12+F25</f>
        <v>0</v>
      </c>
      <c r="G11" s="629" t="n">
        <f aca="false">G12+G25</f>
        <v>0</v>
      </c>
      <c r="H11" s="629" t="n">
        <f aca="false">H12+H25</f>
        <v>0</v>
      </c>
      <c r="I11" s="629" t="n">
        <f aca="false">I12+I25</f>
        <v>0</v>
      </c>
    </row>
    <row r="12" customFormat="false" ht="22.5" hidden="false" customHeight="true" outlineLevel="0" collapsed="false">
      <c r="A12" s="422" t="s">
        <v>85</v>
      </c>
      <c r="B12" s="629" t="s">
        <v>1321</v>
      </c>
      <c r="C12" s="794"/>
      <c r="D12" s="794"/>
      <c r="E12" s="629" t="n">
        <f aca="false">SUM(E13:E24)</f>
        <v>0</v>
      </c>
      <c r="F12" s="629" t="n">
        <f aca="false">SUM(F13:F24)</f>
        <v>0</v>
      </c>
      <c r="G12" s="629" t="n">
        <f aca="false">C12-D12-E12+F12</f>
        <v>0</v>
      </c>
      <c r="H12" s="795" t="n">
        <f aca="false">IF((C12+F12)&lt;(D12+E12),C12+F12,D12+E12)</f>
        <v>0</v>
      </c>
      <c r="I12" s="795" t="n">
        <f aca="false">IF((C12+F12)&gt;(D12+E12),(C12+F12-D12-E12),0)</f>
        <v>0</v>
      </c>
    </row>
    <row r="13" customFormat="false" ht="16.5" hidden="false" customHeight="true" outlineLevel="1" collapsed="false">
      <c r="A13" s="782" t="n">
        <v>1</v>
      </c>
      <c r="B13" s="783" t="s">
        <v>1362</v>
      </c>
      <c r="C13" s="796"/>
      <c r="D13" s="796"/>
      <c r="E13" s="786"/>
      <c r="F13" s="786"/>
      <c r="G13" s="783"/>
      <c r="H13" s="797"/>
      <c r="I13" s="795"/>
    </row>
    <row r="14" customFormat="false" ht="16.5" hidden="false" customHeight="true" outlineLevel="1" collapsed="false">
      <c r="A14" s="782" t="n">
        <v>2</v>
      </c>
      <c r="B14" s="783" t="s">
        <v>1363</v>
      </c>
      <c r="C14" s="796"/>
      <c r="D14" s="796"/>
      <c r="E14" s="786"/>
      <c r="F14" s="786"/>
      <c r="G14" s="783"/>
      <c r="H14" s="797"/>
      <c r="I14" s="797"/>
    </row>
    <row r="15" customFormat="false" ht="16.5" hidden="false" customHeight="true" outlineLevel="1" collapsed="false">
      <c r="A15" s="782" t="n">
        <v>3</v>
      </c>
      <c r="B15" s="783" t="s">
        <v>1364</v>
      </c>
      <c r="C15" s="796"/>
      <c r="D15" s="796"/>
      <c r="E15" s="786"/>
      <c r="F15" s="786"/>
      <c r="G15" s="783"/>
      <c r="H15" s="797"/>
      <c r="I15" s="797"/>
    </row>
    <row r="16" customFormat="false" ht="16.5" hidden="false" customHeight="true" outlineLevel="1" collapsed="false">
      <c r="A16" s="782" t="n">
        <v>4</v>
      </c>
      <c r="B16" s="783" t="s">
        <v>1365</v>
      </c>
      <c r="C16" s="796"/>
      <c r="D16" s="796"/>
      <c r="E16" s="786"/>
      <c r="F16" s="786"/>
      <c r="G16" s="783"/>
      <c r="H16" s="797"/>
      <c r="I16" s="797"/>
    </row>
    <row r="17" customFormat="false" ht="16.5" hidden="false" customHeight="true" outlineLevel="1" collapsed="false">
      <c r="A17" s="782" t="n">
        <v>5</v>
      </c>
      <c r="B17" s="783" t="s">
        <v>1366</v>
      </c>
      <c r="C17" s="796"/>
      <c r="D17" s="796"/>
      <c r="E17" s="786"/>
      <c r="F17" s="786"/>
      <c r="G17" s="783"/>
      <c r="H17" s="797"/>
      <c r="I17" s="797"/>
    </row>
    <row r="18" customFormat="false" ht="16.5" hidden="false" customHeight="true" outlineLevel="1" collapsed="false">
      <c r="A18" s="782" t="n">
        <v>6</v>
      </c>
      <c r="B18" s="783" t="s">
        <v>1367</v>
      </c>
      <c r="C18" s="796"/>
      <c r="D18" s="796"/>
      <c r="E18" s="786"/>
      <c r="F18" s="786"/>
      <c r="G18" s="783"/>
      <c r="H18" s="797"/>
      <c r="I18" s="797"/>
    </row>
    <row r="19" customFormat="false" ht="16.5" hidden="false" customHeight="true" outlineLevel="1" collapsed="false">
      <c r="A19" s="782" t="n">
        <v>7</v>
      </c>
      <c r="B19" s="783" t="s">
        <v>1368</v>
      </c>
      <c r="C19" s="796"/>
      <c r="D19" s="796"/>
      <c r="E19" s="786"/>
      <c r="F19" s="786"/>
      <c r="G19" s="783"/>
      <c r="H19" s="797"/>
      <c r="I19" s="797"/>
    </row>
    <row r="20" customFormat="false" ht="16.5" hidden="false" customHeight="true" outlineLevel="1" collapsed="false">
      <c r="A20" s="782" t="n">
        <v>8</v>
      </c>
      <c r="B20" s="783" t="s">
        <v>1369</v>
      </c>
      <c r="C20" s="796"/>
      <c r="D20" s="796"/>
      <c r="E20" s="786"/>
      <c r="F20" s="786"/>
      <c r="G20" s="783"/>
      <c r="H20" s="797"/>
      <c r="I20" s="797"/>
    </row>
    <row r="21" customFormat="false" ht="16.5" hidden="false" customHeight="true" outlineLevel="1" collapsed="false">
      <c r="A21" s="782" t="n">
        <v>9</v>
      </c>
      <c r="B21" s="783" t="s">
        <v>1370</v>
      </c>
      <c r="C21" s="796"/>
      <c r="D21" s="796"/>
      <c r="E21" s="786"/>
      <c r="F21" s="786"/>
      <c r="G21" s="783"/>
      <c r="H21" s="797"/>
      <c r="I21" s="797"/>
    </row>
    <row r="22" customFormat="false" ht="16.5" hidden="false" customHeight="true" outlineLevel="1" collapsed="false">
      <c r="A22" s="782" t="n">
        <v>10</v>
      </c>
      <c r="B22" s="783" t="s">
        <v>1371</v>
      </c>
      <c r="C22" s="796"/>
      <c r="D22" s="796"/>
      <c r="E22" s="786"/>
      <c r="F22" s="786"/>
      <c r="G22" s="783"/>
      <c r="H22" s="797"/>
      <c r="I22" s="797"/>
    </row>
    <row r="23" customFormat="false" ht="16.5" hidden="false" customHeight="true" outlineLevel="1" collapsed="false">
      <c r="A23" s="782" t="n">
        <v>11</v>
      </c>
      <c r="B23" s="783" t="s">
        <v>1372</v>
      </c>
      <c r="C23" s="796"/>
      <c r="D23" s="796"/>
      <c r="E23" s="786"/>
      <c r="F23" s="786"/>
      <c r="G23" s="783"/>
      <c r="H23" s="797"/>
      <c r="I23" s="797"/>
    </row>
    <row r="24" customFormat="false" ht="16.5" hidden="false" customHeight="true" outlineLevel="1" collapsed="false">
      <c r="A24" s="782" t="n">
        <v>12</v>
      </c>
      <c r="B24" s="783" t="s">
        <v>1373</v>
      </c>
      <c r="C24" s="796"/>
      <c r="D24" s="796"/>
      <c r="E24" s="786"/>
      <c r="F24" s="786"/>
      <c r="G24" s="783" t="n">
        <f aca="false">C24-D24-E24+F24</f>
        <v>0</v>
      </c>
      <c r="H24" s="797" t="n">
        <f aca="false">IF((C24+F24)&lt;(D24+E24),C24+F24,D24+E24)</f>
        <v>0</v>
      </c>
      <c r="I24" s="797" t="n">
        <f aca="false">IF((C24+F24)&gt;(D24+E24),(C24+F24-D24-E24),0)</f>
        <v>0</v>
      </c>
    </row>
    <row r="25" customFormat="false" ht="22.5" hidden="false" customHeight="true" outlineLevel="0" collapsed="false">
      <c r="A25" s="422" t="s">
        <v>87</v>
      </c>
      <c r="B25" s="629" t="s">
        <v>1328</v>
      </c>
      <c r="C25" s="794"/>
      <c r="D25" s="794"/>
      <c r="E25" s="629" t="n">
        <f aca="false">SUM(E26:E37)</f>
        <v>0</v>
      </c>
      <c r="F25" s="629" t="n">
        <f aca="false">SUM(F26:F37)</f>
        <v>0</v>
      </c>
      <c r="G25" s="629" t="n">
        <f aca="false">C25-D25-E25+F25</f>
        <v>0</v>
      </c>
      <c r="H25" s="795" t="n">
        <f aca="false">IF((C25+F25)&lt;(D25+E25),C25+F25,D25+E25)</f>
        <v>0</v>
      </c>
      <c r="I25" s="795" t="n">
        <f aca="false">IF((C25+F25)&gt;(D25+E25),(C25+F25-D25-E25),0)</f>
        <v>0</v>
      </c>
    </row>
    <row r="26" customFormat="false" ht="16.5" hidden="false" customHeight="true" outlineLevel="1" collapsed="false">
      <c r="A26" s="782" t="n">
        <v>1</v>
      </c>
      <c r="B26" s="783" t="s">
        <v>1362</v>
      </c>
      <c r="C26" s="796"/>
      <c r="D26" s="796"/>
      <c r="E26" s="786"/>
      <c r="F26" s="786"/>
      <c r="G26" s="783"/>
      <c r="H26" s="797"/>
      <c r="I26" s="795"/>
    </row>
    <row r="27" customFormat="false" ht="16.5" hidden="false" customHeight="true" outlineLevel="1" collapsed="false">
      <c r="A27" s="782" t="n">
        <v>2</v>
      </c>
      <c r="B27" s="783" t="s">
        <v>1363</v>
      </c>
      <c r="C27" s="796"/>
      <c r="D27" s="796"/>
      <c r="E27" s="786"/>
      <c r="F27" s="786"/>
      <c r="G27" s="783"/>
      <c r="H27" s="797"/>
      <c r="I27" s="797"/>
    </row>
    <row r="28" customFormat="false" ht="16.5" hidden="false" customHeight="true" outlineLevel="1" collapsed="false">
      <c r="A28" s="782" t="n">
        <v>3</v>
      </c>
      <c r="B28" s="783" t="s">
        <v>1364</v>
      </c>
      <c r="C28" s="796"/>
      <c r="D28" s="796"/>
      <c r="E28" s="786"/>
      <c r="F28" s="786"/>
      <c r="G28" s="783"/>
      <c r="H28" s="797"/>
      <c r="I28" s="797"/>
    </row>
    <row r="29" customFormat="false" ht="16.5" hidden="false" customHeight="true" outlineLevel="1" collapsed="false">
      <c r="A29" s="782" t="n">
        <v>4</v>
      </c>
      <c r="B29" s="783" t="s">
        <v>1365</v>
      </c>
      <c r="C29" s="796"/>
      <c r="D29" s="796"/>
      <c r="E29" s="786"/>
      <c r="F29" s="786"/>
      <c r="G29" s="783"/>
      <c r="H29" s="797"/>
      <c r="I29" s="797"/>
    </row>
    <row r="30" customFormat="false" ht="16.5" hidden="false" customHeight="true" outlineLevel="1" collapsed="false">
      <c r="A30" s="782" t="n">
        <v>5</v>
      </c>
      <c r="B30" s="783" t="s">
        <v>1366</v>
      </c>
      <c r="C30" s="796"/>
      <c r="D30" s="796"/>
      <c r="E30" s="786"/>
      <c r="F30" s="786"/>
      <c r="G30" s="783"/>
      <c r="H30" s="797"/>
      <c r="I30" s="797"/>
    </row>
    <row r="31" customFormat="false" ht="16.5" hidden="false" customHeight="true" outlineLevel="1" collapsed="false">
      <c r="A31" s="782" t="n">
        <v>6</v>
      </c>
      <c r="B31" s="783" t="s">
        <v>1367</v>
      </c>
      <c r="C31" s="796"/>
      <c r="D31" s="796"/>
      <c r="E31" s="786"/>
      <c r="F31" s="786"/>
      <c r="G31" s="783"/>
      <c r="H31" s="797"/>
      <c r="I31" s="797"/>
    </row>
    <row r="32" customFormat="false" ht="16.5" hidden="false" customHeight="true" outlineLevel="1" collapsed="false">
      <c r="A32" s="782" t="n">
        <v>7</v>
      </c>
      <c r="B32" s="783" t="s">
        <v>1368</v>
      </c>
      <c r="C32" s="796"/>
      <c r="D32" s="796"/>
      <c r="E32" s="786"/>
      <c r="F32" s="786"/>
      <c r="G32" s="783"/>
      <c r="H32" s="797"/>
      <c r="I32" s="797"/>
    </row>
    <row r="33" customFormat="false" ht="16.5" hidden="false" customHeight="true" outlineLevel="1" collapsed="false">
      <c r="A33" s="782" t="n">
        <v>8</v>
      </c>
      <c r="B33" s="783" t="s">
        <v>1369</v>
      </c>
      <c r="C33" s="796"/>
      <c r="D33" s="796"/>
      <c r="E33" s="786"/>
      <c r="F33" s="786"/>
      <c r="G33" s="783"/>
      <c r="H33" s="797"/>
      <c r="I33" s="797"/>
    </row>
    <row r="34" customFormat="false" ht="16.5" hidden="false" customHeight="true" outlineLevel="1" collapsed="false">
      <c r="A34" s="782" t="n">
        <v>9</v>
      </c>
      <c r="B34" s="783" t="s">
        <v>1370</v>
      </c>
      <c r="C34" s="796"/>
      <c r="D34" s="796"/>
      <c r="E34" s="786"/>
      <c r="F34" s="786"/>
      <c r="G34" s="783"/>
      <c r="H34" s="797"/>
      <c r="I34" s="797"/>
    </row>
    <row r="35" customFormat="false" ht="16.5" hidden="false" customHeight="true" outlineLevel="1" collapsed="false">
      <c r="A35" s="782" t="n">
        <v>10</v>
      </c>
      <c r="B35" s="783" t="s">
        <v>1371</v>
      </c>
      <c r="C35" s="796"/>
      <c r="D35" s="796"/>
      <c r="E35" s="786"/>
      <c r="F35" s="786"/>
      <c r="G35" s="783"/>
      <c r="H35" s="797"/>
      <c r="I35" s="797"/>
    </row>
    <row r="36" customFormat="false" ht="16.5" hidden="false" customHeight="true" outlineLevel="1" collapsed="false">
      <c r="A36" s="782" t="n">
        <v>11</v>
      </c>
      <c r="B36" s="783" t="s">
        <v>1372</v>
      </c>
      <c r="C36" s="796"/>
      <c r="D36" s="796"/>
      <c r="E36" s="786"/>
      <c r="F36" s="786"/>
      <c r="G36" s="783"/>
      <c r="H36" s="797"/>
      <c r="I36" s="797"/>
    </row>
    <row r="37" customFormat="false" ht="16.5" hidden="false" customHeight="true" outlineLevel="1" collapsed="false">
      <c r="A37" s="782" t="n">
        <v>12</v>
      </c>
      <c r="B37" s="783" t="s">
        <v>1373</v>
      </c>
      <c r="C37" s="796"/>
      <c r="D37" s="796"/>
      <c r="E37" s="786"/>
      <c r="F37" s="786"/>
      <c r="G37" s="783" t="n">
        <f aca="false">C37-D37-E37+F37</f>
        <v>0</v>
      </c>
      <c r="H37" s="797" t="n">
        <f aca="false">IF((C37+F37)&lt;(D37+E37),C37+F37,D37+E37)</f>
        <v>0</v>
      </c>
      <c r="I37" s="797" t="n">
        <f aca="false">IF((C37+F37)&gt;(D37+E37),(C37+F37-D37-E37),0)</f>
        <v>0</v>
      </c>
    </row>
    <row r="40" customFormat="false" ht="12.75" hidden="false" customHeight="true" outlineLevel="0" collapsed="false">
      <c r="A40" s="242" t="s">
        <v>558</v>
      </c>
      <c r="B40" s="242"/>
      <c r="C40" s="278" t="s">
        <v>1374</v>
      </c>
      <c r="D40" s="278"/>
      <c r="E40" s="278"/>
      <c r="F40" s="24"/>
      <c r="G40" s="24"/>
      <c r="H40" s="24"/>
      <c r="I40" s="24"/>
    </row>
    <row r="41" customFormat="false" ht="15" hidden="false" customHeight="true" outlineLevel="0" collapsed="false">
      <c r="C41" s="278" t="s">
        <v>1375</v>
      </c>
      <c r="D41" s="278"/>
      <c r="E41" s="278"/>
      <c r="F41" s="24"/>
      <c r="G41" s="24"/>
      <c r="H41" s="24"/>
      <c r="I41" s="24"/>
    </row>
    <row r="42" customFormat="false" ht="15" hidden="false" customHeight="true" outlineLevel="0" collapsed="false">
      <c r="C42" s="278" t="s">
        <v>1376</v>
      </c>
      <c r="D42" s="278"/>
      <c r="E42" s="278"/>
      <c r="F42" s="24"/>
      <c r="G42" s="24"/>
      <c r="H42" s="24"/>
      <c r="I42" s="24"/>
    </row>
  </sheetData>
  <mergeCells count="7">
    <mergeCell ref="B3:H3"/>
    <mergeCell ref="B5:G5"/>
    <mergeCell ref="C7:E7"/>
    <mergeCell ref="A40:B40"/>
    <mergeCell ref="C40:E40"/>
    <mergeCell ref="C41:E41"/>
    <mergeCell ref="C42:E4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M37"/>
  <sheetViews>
    <sheetView showFormulas="false" showGridLines="true" showRowColHeaders="true" showZeros="true" rightToLeft="false" tabSelected="false" showOutlineSymbols="true" defaultGridColor="true" view="normal" topLeftCell="A7" colorId="64" zoomScale="100" zoomScaleNormal="100" zoomScalePageLayoutView="100" workbookViewId="0">
      <pane xSplit="10" ySplit="7" topLeftCell="K14" activePane="bottomRight" state="frozen"/>
      <selection pane="topLeft" activeCell="A7" activeCellId="0" sqref="A7"/>
      <selection pane="topRight" activeCell="K7" activeCellId="0" sqref="K7"/>
      <selection pane="bottomLeft" activeCell="A14" activeCellId="0" sqref="A14"/>
      <selection pane="bottomRight" activeCell="M21" activeCellId="0" sqref="M21"/>
    </sheetView>
  </sheetViews>
  <sheetFormatPr defaultColWidth="8.66796875" defaultRowHeight="13.5" zeroHeight="false" outlineLevelRow="0" outlineLevelCol="0"/>
  <cols>
    <col collapsed="false" customWidth="false" hidden="false" outlineLevel="0" max="7" min="1" style="240" width="8.67"/>
    <col collapsed="false" customWidth="true" hidden="false" outlineLevel="0" max="8" min="8" style="240" width="18.11"/>
    <col collapsed="false" customWidth="false" hidden="false" outlineLevel="0" max="10" min="9" style="240" width="8.67"/>
    <col collapsed="false" customWidth="true" hidden="false" outlineLevel="0" max="13" min="11" style="240" width="20.88"/>
    <col collapsed="false" customWidth="false" hidden="false" outlineLevel="0" max="16384" min="14" style="240" width="8.67"/>
  </cols>
  <sheetData>
    <row r="2" customFormat="false" ht="13.5" hidden="false" customHeight="false" outlineLevel="0" collapsed="false">
      <c r="K2" s="241" t="s">
        <v>991</v>
      </c>
    </row>
    <row r="3" customFormat="false" ht="13.5" hidden="false" customHeight="false" outlineLevel="0" collapsed="false">
      <c r="K3" s="241"/>
    </row>
    <row r="4" customFormat="false" ht="13.5" hidden="false" customHeight="false" outlineLevel="0" collapsed="false">
      <c r="B4" s="504" t="s">
        <v>1377</v>
      </c>
      <c r="C4" s="504"/>
      <c r="D4" s="504"/>
      <c r="E4" s="504"/>
      <c r="F4" s="504"/>
      <c r="G4" s="504"/>
      <c r="H4" s="504"/>
    </row>
    <row r="5" customFormat="false" ht="13.5" hidden="false" customHeight="false" outlineLevel="0" collapsed="false">
      <c r="A5" s="243"/>
      <c r="B5" s="243"/>
      <c r="C5" s="243"/>
      <c r="D5" s="243"/>
      <c r="E5" s="243"/>
      <c r="F5" s="243"/>
      <c r="G5" s="243"/>
      <c r="H5" s="243"/>
      <c r="I5" s="243"/>
      <c r="J5" s="243"/>
      <c r="K5" s="243"/>
    </row>
    <row r="6" customFormat="false" ht="13.5" hidden="false" customHeight="false" outlineLevel="0" collapsed="false">
      <c r="A6" s="243"/>
      <c r="B6" s="242" t="s">
        <v>6</v>
      </c>
      <c r="C6" s="242"/>
      <c r="D6" s="242"/>
      <c r="E6" s="242"/>
      <c r="F6" s="242"/>
      <c r="G6" s="242"/>
      <c r="H6" s="242"/>
      <c r="I6" s="245"/>
      <c r="J6" s="245"/>
      <c r="K6" s="245"/>
    </row>
    <row r="7" customFormat="false" ht="14.25" hidden="false" customHeight="false" outlineLevel="0" collapsed="false">
      <c r="A7" s="246"/>
      <c r="B7" s="243"/>
      <c r="C7" s="243"/>
      <c r="D7" s="243"/>
      <c r="E7" s="243"/>
      <c r="F7" s="243"/>
      <c r="G7" s="243"/>
      <c r="H7" s="243"/>
      <c r="I7" s="243"/>
      <c r="J7" s="243"/>
      <c r="K7" s="243"/>
    </row>
    <row r="8" customFormat="false" ht="14.25" hidden="false" customHeight="false" outlineLevel="0" collapsed="false">
      <c r="A8" s="246" t="n">
        <v>1</v>
      </c>
      <c r="B8" s="243" t="s">
        <v>7</v>
      </c>
      <c r="C8" s="247" t="n">
        <f aca="false">'150.00'!C8:F8</f>
        <v>222222222222</v>
      </c>
      <c r="D8" s="247"/>
      <c r="E8" s="247"/>
      <c r="F8" s="243"/>
      <c r="G8" s="243"/>
      <c r="H8" s="243"/>
      <c r="I8" s="243"/>
      <c r="J8" s="243"/>
      <c r="K8" s="243"/>
    </row>
    <row r="9" customFormat="false" ht="14.25" hidden="false" customHeight="false" outlineLevel="0" collapsed="false">
      <c r="A9" s="246"/>
      <c r="B9" s="243"/>
      <c r="C9" s="243"/>
      <c r="D9" s="243"/>
      <c r="E9" s="243"/>
      <c r="F9" s="243"/>
      <c r="G9" s="243"/>
      <c r="H9" s="243"/>
      <c r="I9" s="243"/>
      <c r="J9" s="243"/>
      <c r="K9" s="243"/>
    </row>
    <row r="10" customFormat="false" ht="14.25" hidden="false" customHeight="false" outlineLevel="0" collapsed="false">
      <c r="A10" s="246" t="n">
        <v>2</v>
      </c>
      <c r="B10" s="243" t="s">
        <v>8</v>
      </c>
      <c r="C10" s="243"/>
      <c r="D10" s="243"/>
      <c r="E10" s="243"/>
      <c r="F10" s="243"/>
      <c r="G10" s="243"/>
      <c r="H10" s="243"/>
      <c r="I10" s="248" t="n">
        <f aca="false">'150.00'!K10</f>
        <v>2025</v>
      </c>
      <c r="J10" s="243"/>
      <c r="K10" s="243"/>
    </row>
    <row r="11" customFormat="false" ht="14.25" hidden="false" customHeight="false" outlineLevel="0" collapsed="false">
      <c r="K11" s="241" t="s">
        <v>245</v>
      </c>
      <c r="L11" s="241" t="s">
        <v>884</v>
      </c>
      <c r="M11" s="241" t="s">
        <v>4</v>
      </c>
    </row>
    <row r="12" customFormat="false" ht="45.75" hidden="false" customHeight="true" outlineLevel="0" collapsed="false">
      <c r="A12" s="249" t="s">
        <v>441</v>
      </c>
      <c r="B12" s="250" t="s">
        <v>520</v>
      </c>
      <c r="C12" s="250"/>
      <c r="D12" s="250"/>
      <c r="E12" s="250"/>
      <c r="F12" s="250"/>
      <c r="G12" s="250"/>
      <c r="H12" s="250"/>
      <c r="I12" s="250"/>
      <c r="J12" s="250"/>
      <c r="K12" s="606" t="s">
        <v>888</v>
      </c>
      <c r="L12" s="606" t="s">
        <v>889</v>
      </c>
      <c r="M12" s="635" t="s">
        <v>35</v>
      </c>
    </row>
    <row r="13" customFormat="false" ht="26.25" hidden="false" customHeight="true" outlineLevel="0" collapsed="false">
      <c r="A13" s="252" t="n">
        <v>1</v>
      </c>
      <c r="B13" s="253" t="s">
        <v>1378</v>
      </c>
      <c r="C13" s="253"/>
      <c r="D13" s="253"/>
      <c r="E13" s="253"/>
      <c r="F13" s="253"/>
      <c r="G13" s="253"/>
      <c r="H13" s="253"/>
      <c r="I13" s="253"/>
      <c r="J13" s="253"/>
      <c r="K13" s="434" t="n">
        <f aca="false">SUM(K15:K21)</f>
        <v>0</v>
      </c>
      <c r="L13" s="434" t="n">
        <f aca="false">SUM(L15:L21)</f>
        <v>0</v>
      </c>
      <c r="M13" s="434" t="n">
        <f aca="false">SUM(M15:M21)</f>
        <v>0</v>
      </c>
    </row>
    <row r="14" customFormat="false" ht="13.5" hidden="false" customHeight="true" outlineLevel="0" collapsed="false">
      <c r="A14" s="255"/>
      <c r="B14" s="787" t="s">
        <v>1379</v>
      </c>
      <c r="C14" s="787"/>
      <c r="D14" s="787"/>
      <c r="E14" s="787"/>
      <c r="F14" s="787"/>
      <c r="G14" s="787"/>
      <c r="H14" s="787"/>
      <c r="I14" s="787"/>
      <c r="J14" s="787"/>
      <c r="K14" s="409"/>
      <c r="L14" s="409"/>
      <c r="M14" s="409"/>
    </row>
    <row r="15" customFormat="false" ht="26.25" hidden="false" customHeight="true" outlineLevel="0" collapsed="false">
      <c r="A15" s="255" t="s">
        <v>1052</v>
      </c>
      <c r="B15" s="256" t="s">
        <v>1380</v>
      </c>
      <c r="C15" s="256"/>
      <c r="D15" s="256"/>
      <c r="E15" s="256"/>
      <c r="F15" s="256"/>
      <c r="G15" s="256"/>
      <c r="H15" s="256"/>
      <c r="I15" s="256"/>
      <c r="J15" s="256"/>
      <c r="K15" s="409"/>
      <c r="L15" s="409"/>
      <c r="M15" s="409" t="n">
        <f aca="false">SUM(K15:L15)</f>
        <v>0</v>
      </c>
    </row>
    <row r="16" customFormat="false" ht="27" hidden="false" customHeight="true" outlineLevel="0" collapsed="false">
      <c r="A16" s="255" t="s">
        <v>1054</v>
      </c>
      <c r="B16" s="256" t="s">
        <v>1381</v>
      </c>
      <c r="C16" s="256"/>
      <c r="D16" s="256"/>
      <c r="E16" s="256"/>
      <c r="F16" s="256"/>
      <c r="G16" s="256"/>
      <c r="H16" s="256"/>
      <c r="I16" s="256"/>
      <c r="J16" s="256"/>
      <c r="K16" s="409"/>
      <c r="L16" s="409"/>
      <c r="M16" s="409" t="n">
        <f aca="false">SUM(K16:L16)</f>
        <v>0</v>
      </c>
    </row>
    <row r="17" customFormat="false" ht="24.75" hidden="false" customHeight="true" outlineLevel="0" collapsed="false">
      <c r="A17" s="255" t="s">
        <v>1234</v>
      </c>
      <c r="B17" s="256" t="s">
        <v>1382</v>
      </c>
      <c r="C17" s="256"/>
      <c r="D17" s="256"/>
      <c r="E17" s="256"/>
      <c r="F17" s="256"/>
      <c r="G17" s="256"/>
      <c r="H17" s="256"/>
      <c r="I17" s="256"/>
      <c r="J17" s="256"/>
      <c r="K17" s="409"/>
      <c r="L17" s="409"/>
      <c r="M17" s="409" t="n">
        <f aca="false">SUM(K17:L17)</f>
        <v>0</v>
      </c>
    </row>
    <row r="18" customFormat="false" ht="24.75" hidden="false" customHeight="true" outlineLevel="0" collapsed="false">
      <c r="A18" s="255" t="s">
        <v>1056</v>
      </c>
      <c r="B18" s="256" t="s">
        <v>1383</v>
      </c>
      <c r="C18" s="256"/>
      <c r="D18" s="256"/>
      <c r="E18" s="256"/>
      <c r="F18" s="256"/>
      <c r="G18" s="256"/>
      <c r="H18" s="256"/>
      <c r="I18" s="256"/>
      <c r="J18" s="256"/>
      <c r="K18" s="409"/>
      <c r="L18" s="409"/>
      <c r="M18" s="409" t="n">
        <f aca="false">SUM(K18:L18)</f>
        <v>0</v>
      </c>
    </row>
    <row r="19" customFormat="false" ht="29.25" hidden="false" customHeight="true" outlineLevel="0" collapsed="false">
      <c r="A19" s="255" t="s">
        <v>1058</v>
      </c>
      <c r="B19" s="398" t="s">
        <v>1384</v>
      </c>
      <c r="C19" s="398"/>
      <c r="D19" s="398"/>
      <c r="E19" s="398"/>
      <c r="F19" s="398"/>
      <c r="G19" s="398"/>
      <c r="H19" s="398"/>
      <c r="I19" s="398"/>
      <c r="J19" s="398"/>
      <c r="K19" s="409"/>
      <c r="L19" s="409"/>
      <c r="M19" s="409" t="n">
        <f aca="false">SUM(K19:L19)</f>
        <v>0</v>
      </c>
    </row>
    <row r="20" customFormat="false" ht="29.25" hidden="false" customHeight="true" outlineLevel="0" collapsed="false">
      <c r="A20" s="255" t="s">
        <v>1258</v>
      </c>
      <c r="B20" s="398" t="s">
        <v>1385</v>
      </c>
      <c r="C20" s="398"/>
      <c r="D20" s="398"/>
      <c r="E20" s="398"/>
      <c r="F20" s="398"/>
      <c r="G20" s="398"/>
      <c r="H20" s="398"/>
      <c r="I20" s="398"/>
      <c r="J20" s="398"/>
      <c r="K20" s="409"/>
      <c r="L20" s="409"/>
      <c r="M20" s="409" t="n">
        <f aca="false">SUM(K20:L20)</f>
        <v>0</v>
      </c>
    </row>
    <row r="21" customFormat="false" ht="114" hidden="false" customHeight="true" outlineLevel="0" collapsed="false">
      <c r="A21" s="255" t="s">
        <v>1386</v>
      </c>
      <c r="B21" s="398" t="s">
        <v>1387</v>
      </c>
      <c r="C21" s="398"/>
      <c r="D21" s="398"/>
      <c r="E21" s="398"/>
      <c r="F21" s="398"/>
      <c r="G21" s="398"/>
      <c r="H21" s="398"/>
      <c r="I21" s="398"/>
      <c r="J21" s="398"/>
      <c r="K21" s="409"/>
      <c r="L21" s="409"/>
      <c r="M21" s="409" t="n">
        <f aca="false">SUM(K21:L21)</f>
        <v>0</v>
      </c>
    </row>
    <row r="22" customFormat="false" ht="27" hidden="false" customHeight="true" outlineLevel="0" collapsed="false">
      <c r="A22" s="252" t="n">
        <v>2</v>
      </c>
      <c r="B22" s="265" t="s">
        <v>1388</v>
      </c>
      <c r="C22" s="265"/>
      <c r="D22" s="265"/>
      <c r="E22" s="265"/>
      <c r="F22" s="265"/>
      <c r="G22" s="265"/>
      <c r="H22" s="265"/>
      <c r="I22" s="265"/>
      <c r="J22" s="265"/>
      <c r="K22" s="434" t="n">
        <f aca="false">SUM(K24:K30)</f>
        <v>0</v>
      </c>
      <c r="L22" s="434" t="n">
        <f aca="false">SUM(L24:L30)</f>
        <v>0</v>
      </c>
      <c r="M22" s="434" t="n">
        <f aca="false">SUM(M24:M30)</f>
        <v>0</v>
      </c>
    </row>
    <row r="23" customFormat="false" ht="13.5" hidden="false" customHeight="true" outlineLevel="0" collapsed="false">
      <c r="A23" s="255"/>
      <c r="B23" s="787" t="s">
        <v>1379</v>
      </c>
      <c r="C23" s="787"/>
      <c r="D23" s="787"/>
      <c r="E23" s="787"/>
      <c r="F23" s="787"/>
      <c r="G23" s="787"/>
      <c r="H23" s="787"/>
      <c r="I23" s="787"/>
      <c r="J23" s="787"/>
      <c r="K23" s="409"/>
      <c r="L23" s="409"/>
      <c r="M23" s="409"/>
    </row>
    <row r="24" customFormat="false" ht="24.75" hidden="false" customHeight="true" outlineLevel="0" collapsed="false">
      <c r="A24" s="255" t="s">
        <v>1052</v>
      </c>
      <c r="B24" s="256" t="s">
        <v>1380</v>
      </c>
      <c r="C24" s="256"/>
      <c r="D24" s="256"/>
      <c r="E24" s="256"/>
      <c r="F24" s="256"/>
      <c r="G24" s="256"/>
      <c r="H24" s="256"/>
      <c r="I24" s="256"/>
      <c r="J24" s="256"/>
      <c r="K24" s="409"/>
      <c r="L24" s="409"/>
      <c r="M24" s="409" t="n">
        <f aca="false">SUM(K24:L24)</f>
        <v>0</v>
      </c>
    </row>
    <row r="25" customFormat="false" ht="26.25" hidden="false" customHeight="true" outlineLevel="0" collapsed="false">
      <c r="A25" s="255" t="s">
        <v>1054</v>
      </c>
      <c r="B25" s="256" t="s">
        <v>1381</v>
      </c>
      <c r="C25" s="256"/>
      <c r="D25" s="256"/>
      <c r="E25" s="256"/>
      <c r="F25" s="256"/>
      <c r="G25" s="256"/>
      <c r="H25" s="256"/>
      <c r="I25" s="256"/>
      <c r="J25" s="256"/>
      <c r="K25" s="409"/>
      <c r="L25" s="409"/>
      <c r="M25" s="409" t="n">
        <f aca="false">SUM(K25:L25)</f>
        <v>0</v>
      </c>
    </row>
    <row r="26" customFormat="false" ht="25.5" hidden="false" customHeight="true" outlineLevel="0" collapsed="false">
      <c r="A26" s="255" t="s">
        <v>1234</v>
      </c>
      <c r="B26" s="256" t="s">
        <v>1382</v>
      </c>
      <c r="C26" s="256"/>
      <c r="D26" s="256"/>
      <c r="E26" s="256"/>
      <c r="F26" s="256"/>
      <c r="G26" s="256"/>
      <c r="H26" s="256"/>
      <c r="I26" s="256"/>
      <c r="J26" s="256"/>
      <c r="K26" s="409"/>
      <c r="L26" s="409"/>
      <c r="M26" s="409" t="n">
        <f aca="false">SUM(K26:L26)</f>
        <v>0</v>
      </c>
    </row>
    <row r="27" customFormat="false" ht="24.75" hidden="false" customHeight="true" outlineLevel="0" collapsed="false">
      <c r="A27" s="255" t="s">
        <v>1056</v>
      </c>
      <c r="B27" s="256" t="s">
        <v>1389</v>
      </c>
      <c r="C27" s="256"/>
      <c r="D27" s="256"/>
      <c r="E27" s="256"/>
      <c r="F27" s="256"/>
      <c r="G27" s="256"/>
      <c r="H27" s="256"/>
      <c r="I27" s="256"/>
      <c r="J27" s="256"/>
      <c r="K27" s="409"/>
      <c r="L27" s="409"/>
      <c r="M27" s="409" t="n">
        <f aca="false">SUM(K27:L27)</f>
        <v>0</v>
      </c>
    </row>
    <row r="28" customFormat="false" ht="26.25" hidden="false" customHeight="true" outlineLevel="0" collapsed="false">
      <c r="A28" s="255" t="s">
        <v>1058</v>
      </c>
      <c r="B28" s="398" t="s">
        <v>1384</v>
      </c>
      <c r="C28" s="398"/>
      <c r="D28" s="398"/>
      <c r="E28" s="398"/>
      <c r="F28" s="398"/>
      <c r="G28" s="398"/>
      <c r="H28" s="398"/>
      <c r="I28" s="398"/>
      <c r="J28" s="398"/>
      <c r="K28" s="409"/>
      <c r="L28" s="409"/>
      <c r="M28" s="409" t="n">
        <f aca="false">SUM(K28:L28)</f>
        <v>0</v>
      </c>
    </row>
    <row r="29" customFormat="false" ht="25.5" hidden="false" customHeight="true" outlineLevel="0" collapsed="false">
      <c r="A29" s="624" t="s">
        <v>1258</v>
      </c>
      <c r="B29" s="413" t="s">
        <v>1385</v>
      </c>
      <c r="C29" s="413"/>
      <c r="D29" s="413"/>
      <c r="E29" s="413"/>
      <c r="F29" s="413"/>
      <c r="G29" s="413"/>
      <c r="H29" s="413"/>
      <c r="I29" s="413"/>
      <c r="J29" s="413"/>
      <c r="K29" s="490"/>
      <c r="L29" s="490"/>
      <c r="M29" s="409" t="n">
        <f aca="false">SUM(K29:L29)</f>
        <v>0</v>
      </c>
    </row>
    <row r="30" customFormat="false" ht="88.5" hidden="false" customHeight="true" outlineLevel="0" collapsed="false">
      <c r="A30" s="556" t="s">
        <v>1386</v>
      </c>
      <c r="B30" s="398" t="s">
        <v>1387</v>
      </c>
      <c r="C30" s="398"/>
      <c r="D30" s="398"/>
      <c r="E30" s="398"/>
      <c r="F30" s="398"/>
      <c r="G30" s="398"/>
      <c r="H30" s="398"/>
      <c r="I30" s="398"/>
      <c r="J30" s="398"/>
      <c r="K30" s="684"/>
      <c r="L30" s="684"/>
      <c r="M30" s="409" t="n">
        <f aca="false">SUM(K30:L30)</f>
        <v>0</v>
      </c>
    </row>
    <row r="32" customFormat="false" ht="13.5" hidden="false" customHeight="true" outlineLevel="0" collapsed="false">
      <c r="A32" s="242" t="s">
        <v>558</v>
      </c>
      <c r="B32" s="242"/>
      <c r="C32" s="478" t="s">
        <v>1390</v>
      </c>
      <c r="D32" s="478"/>
      <c r="E32" s="478"/>
      <c r="F32" s="478"/>
      <c r="G32" s="478"/>
      <c r="H32" s="478"/>
      <c r="I32" s="478"/>
    </row>
    <row r="33" customFormat="false" ht="13.5" hidden="false" customHeight="true" outlineLevel="0" collapsed="false">
      <c r="A33" s="242"/>
      <c r="B33" s="242"/>
      <c r="C33" s="478" t="s">
        <v>1391</v>
      </c>
      <c r="D33" s="478"/>
      <c r="E33" s="478"/>
      <c r="F33" s="478"/>
      <c r="G33" s="478"/>
      <c r="H33" s="478"/>
      <c r="I33" s="478"/>
    </row>
    <row r="34" customFormat="false" ht="13.5" hidden="false" customHeight="true" outlineLevel="0" collapsed="false">
      <c r="A34" s="242"/>
      <c r="B34" s="242"/>
      <c r="C34" s="478" t="s">
        <v>1392</v>
      </c>
      <c r="D34" s="478"/>
      <c r="E34" s="478"/>
      <c r="F34" s="478"/>
      <c r="G34" s="478"/>
      <c r="H34" s="478"/>
      <c r="I34" s="478"/>
    </row>
    <row r="35" customFormat="false" ht="15" hidden="false" customHeight="true" outlineLevel="0" collapsed="false">
      <c r="C35" s="478" t="s">
        <v>1393</v>
      </c>
      <c r="D35" s="478"/>
      <c r="E35" s="478"/>
      <c r="F35" s="478"/>
      <c r="G35" s="478"/>
      <c r="H35" s="478"/>
      <c r="I35" s="478"/>
    </row>
    <row r="36" customFormat="false" ht="13.5" hidden="false" customHeight="true" outlineLevel="0" collapsed="false">
      <c r="C36" s="478" t="s">
        <v>1394</v>
      </c>
      <c r="D36" s="478"/>
      <c r="E36" s="478"/>
      <c r="F36" s="478"/>
      <c r="G36" s="478"/>
      <c r="H36" s="478"/>
      <c r="I36" s="478"/>
    </row>
    <row r="37" customFormat="false" ht="13.5" hidden="false" customHeight="true" outlineLevel="0" collapsed="false">
      <c r="C37" s="478" t="s">
        <v>1395</v>
      </c>
      <c r="D37" s="478"/>
      <c r="E37" s="478"/>
      <c r="F37" s="478"/>
      <c r="G37" s="478"/>
      <c r="H37" s="478"/>
      <c r="I37" s="478"/>
    </row>
  </sheetData>
  <mergeCells count="28">
    <mergeCell ref="B6:H6"/>
    <mergeCell ref="C8:E8"/>
    <mergeCell ref="B12:J12"/>
    <mergeCell ref="B13:J13"/>
    <mergeCell ref="B14:J14"/>
    <mergeCell ref="B15:J15"/>
    <mergeCell ref="B16:J16"/>
    <mergeCell ref="B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A32:B32"/>
    <mergeCell ref="C32:I32"/>
    <mergeCell ref="C33:I33"/>
    <mergeCell ref="C34:I34"/>
    <mergeCell ref="C35:I35"/>
    <mergeCell ref="C36:I36"/>
    <mergeCell ref="C37:I3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2:K28"/>
  <sheetViews>
    <sheetView showFormulas="false" showGridLines="true" showRowColHeaders="true" showZeros="true" rightToLeft="false" tabSelected="false" showOutlineSymbols="true" defaultGridColor="true" view="normal" topLeftCell="A13" colorId="64" zoomScale="100" zoomScaleNormal="100" zoomScalePageLayoutView="100" workbookViewId="0">
      <selection pane="topLeft" activeCell="B25" activeCellId="0" sqref="B25"/>
    </sheetView>
  </sheetViews>
  <sheetFormatPr defaultColWidth="8.66796875" defaultRowHeight="13.5" zeroHeight="false" outlineLevelRow="0" outlineLevelCol="0"/>
  <cols>
    <col collapsed="false" customWidth="false" hidden="false" outlineLevel="0" max="8" min="1" style="240" width="8.67"/>
    <col collapsed="false" customWidth="true" hidden="false" outlineLevel="0" max="11" min="9" style="240" width="18.88"/>
    <col collapsed="false" customWidth="false" hidden="false" outlineLevel="0" max="16384" min="12" style="240" width="8.67"/>
  </cols>
  <sheetData>
    <row r="2" customFormat="false" ht="13.5" hidden="false" customHeight="false" outlineLevel="0" collapsed="false">
      <c r="I2" s="241" t="s">
        <v>4</v>
      </c>
    </row>
    <row r="3" customFormat="false" ht="13.5" hidden="false" customHeight="false" outlineLevel="0" collapsed="false">
      <c r="I3" s="241"/>
    </row>
    <row r="4" customFormat="false" ht="30" hidden="false" customHeight="true" outlineLevel="0" collapsed="false">
      <c r="B4" s="276" t="s">
        <v>1396</v>
      </c>
      <c r="C4" s="276"/>
      <c r="D4" s="276"/>
      <c r="E4" s="276"/>
      <c r="F4" s="276"/>
      <c r="G4" s="276"/>
      <c r="H4" s="276"/>
      <c r="I4" s="276"/>
    </row>
    <row r="5" customFormat="false" ht="13.5" hidden="false" customHeight="false" outlineLevel="0" collapsed="false">
      <c r="A5" s="243"/>
      <c r="B5" s="243"/>
      <c r="C5" s="243"/>
      <c r="D5" s="243"/>
      <c r="E5" s="243"/>
      <c r="F5" s="243"/>
      <c r="G5" s="243"/>
      <c r="H5" s="243"/>
      <c r="I5" s="243"/>
    </row>
    <row r="6" customFormat="false" ht="13.5" hidden="false" customHeight="false" outlineLevel="0" collapsed="false">
      <c r="A6" s="243"/>
      <c r="B6" s="657" t="s">
        <v>6</v>
      </c>
      <c r="C6" s="657"/>
      <c r="D6" s="657"/>
      <c r="E6" s="657"/>
      <c r="F6" s="657"/>
      <c r="G6" s="245"/>
      <c r="H6" s="245"/>
      <c r="I6" s="245"/>
    </row>
    <row r="7" customFormat="false" ht="14.25" hidden="false" customHeight="false" outlineLevel="0" collapsed="false">
      <c r="A7" s="246"/>
      <c r="B7" s="243"/>
      <c r="C7" s="243"/>
      <c r="D7" s="243"/>
      <c r="E7" s="243"/>
      <c r="F7" s="243"/>
      <c r="G7" s="243"/>
      <c r="H7" s="243"/>
      <c r="I7" s="243"/>
    </row>
    <row r="8" customFormat="false" ht="14.25" hidden="false" customHeight="false" outlineLevel="0" collapsed="false">
      <c r="A8" s="246" t="n">
        <v>1</v>
      </c>
      <c r="B8" s="243" t="s">
        <v>7</v>
      </c>
      <c r="C8" s="247" t="n">
        <f aca="false">'150.00'!C8:F8</f>
        <v>222222222222</v>
      </c>
      <c r="D8" s="247"/>
      <c r="E8" s="247"/>
      <c r="F8" s="243"/>
      <c r="G8" s="243"/>
      <c r="H8" s="243"/>
      <c r="I8" s="243"/>
    </row>
    <row r="9" customFormat="false" ht="14.25" hidden="false" customHeight="false" outlineLevel="0" collapsed="false">
      <c r="A9" s="246"/>
      <c r="B9" s="243"/>
      <c r="C9" s="243"/>
      <c r="D9" s="243"/>
      <c r="E9" s="243"/>
      <c r="F9" s="243"/>
      <c r="G9" s="243"/>
      <c r="H9" s="243"/>
      <c r="I9" s="243"/>
    </row>
    <row r="10" customFormat="false" ht="30" hidden="false" customHeight="true" outlineLevel="0" collapsed="false">
      <c r="A10" s="246" t="n">
        <v>2</v>
      </c>
      <c r="B10" s="744" t="s">
        <v>8</v>
      </c>
      <c r="C10" s="744"/>
      <c r="D10" s="744"/>
      <c r="E10" s="744"/>
      <c r="F10" s="744"/>
      <c r="G10" s="248" t="n">
        <f aca="false">'150.00'!K10</f>
        <v>2025</v>
      </c>
      <c r="H10" s="243"/>
      <c r="I10" s="243"/>
    </row>
    <row r="11" customFormat="false" ht="13.5" hidden="false" customHeight="false" outlineLevel="0" collapsed="false">
      <c r="I11" s="241" t="s">
        <v>245</v>
      </c>
      <c r="J11" s="241" t="s">
        <v>884</v>
      </c>
      <c r="K11" s="241" t="s">
        <v>4</v>
      </c>
    </row>
    <row r="12" customFormat="false" ht="53.25" hidden="false" customHeight="true" outlineLevel="0" collapsed="false">
      <c r="A12" s="578" t="s">
        <v>441</v>
      </c>
      <c r="B12" s="578" t="s">
        <v>520</v>
      </c>
      <c r="C12" s="578"/>
      <c r="D12" s="578"/>
      <c r="E12" s="578"/>
      <c r="F12" s="578"/>
      <c r="G12" s="578"/>
      <c r="H12" s="578"/>
      <c r="I12" s="578" t="s">
        <v>1397</v>
      </c>
      <c r="J12" s="578" t="s">
        <v>889</v>
      </c>
      <c r="K12" s="798" t="s">
        <v>35</v>
      </c>
    </row>
    <row r="13" customFormat="false" ht="39" hidden="false" customHeight="true" outlineLevel="0" collapsed="false">
      <c r="A13" s="799" t="n">
        <v>1</v>
      </c>
      <c r="B13" s="398" t="s">
        <v>1398</v>
      </c>
      <c r="C13" s="398"/>
      <c r="D13" s="398"/>
      <c r="E13" s="398"/>
      <c r="F13" s="398"/>
      <c r="G13" s="398"/>
      <c r="H13" s="398"/>
      <c r="I13" s="556" t="n">
        <f aca="false">SUM(I15:I24)</f>
        <v>0</v>
      </c>
      <c r="J13" s="556" t="n">
        <f aca="false">SUM(J15:J24)</f>
        <v>0</v>
      </c>
      <c r="K13" s="556" t="n">
        <f aca="false">SUM(K15:K24)</f>
        <v>0</v>
      </c>
    </row>
    <row r="14" customFormat="false" ht="12.75" hidden="false" customHeight="true" outlineLevel="0" collapsed="false">
      <c r="A14" s="798"/>
      <c r="B14" s="398" t="s">
        <v>893</v>
      </c>
      <c r="C14" s="398"/>
      <c r="D14" s="398"/>
      <c r="E14" s="398"/>
      <c r="F14" s="398"/>
      <c r="G14" s="398"/>
      <c r="H14" s="398"/>
      <c r="I14" s="684"/>
      <c r="J14" s="684"/>
      <c r="K14" s="684"/>
    </row>
    <row r="15" customFormat="false" ht="31.5" hidden="false" customHeight="true" outlineLevel="0" collapsed="false">
      <c r="A15" s="799" t="s">
        <v>1052</v>
      </c>
      <c r="B15" s="398" t="s">
        <v>1399</v>
      </c>
      <c r="C15" s="398"/>
      <c r="D15" s="398"/>
      <c r="E15" s="398"/>
      <c r="F15" s="398"/>
      <c r="G15" s="398"/>
      <c r="H15" s="398"/>
      <c r="I15" s="684"/>
      <c r="J15" s="684"/>
      <c r="K15" s="684"/>
    </row>
    <row r="16" customFormat="false" ht="31.5" hidden="false" customHeight="true" outlineLevel="0" collapsed="false">
      <c r="A16" s="799" t="s">
        <v>1054</v>
      </c>
      <c r="B16" s="398" t="s">
        <v>1400</v>
      </c>
      <c r="C16" s="398"/>
      <c r="D16" s="398"/>
      <c r="E16" s="398"/>
      <c r="F16" s="398"/>
      <c r="G16" s="398"/>
      <c r="H16" s="398"/>
      <c r="I16" s="684"/>
      <c r="J16" s="684"/>
      <c r="K16" s="684"/>
    </row>
    <row r="17" customFormat="false" ht="31.5" hidden="false" customHeight="true" outlineLevel="0" collapsed="false">
      <c r="A17" s="799" t="s">
        <v>1234</v>
      </c>
      <c r="B17" s="398" t="s">
        <v>1401</v>
      </c>
      <c r="C17" s="398"/>
      <c r="D17" s="398"/>
      <c r="E17" s="398"/>
      <c r="F17" s="398"/>
      <c r="G17" s="398"/>
      <c r="H17" s="398"/>
      <c r="I17" s="684"/>
      <c r="J17" s="684"/>
      <c r="K17" s="684"/>
    </row>
    <row r="18" customFormat="false" ht="31.5" hidden="false" customHeight="true" outlineLevel="0" collapsed="false">
      <c r="A18" s="799" t="s">
        <v>1056</v>
      </c>
      <c r="B18" s="398" t="s">
        <v>1402</v>
      </c>
      <c r="C18" s="398"/>
      <c r="D18" s="398"/>
      <c r="E18" s="398"/>
      <c r="F18" s="398"/>
      <c r="G18" s="398"/>
      <c r="H18" s="398"/>
      <c r="I18" s="684"/>
      <c r="J18" s="684"/>
      <c r="K18" s="684"/>
    </row>
    <row r="19" customFormat="false" ht="31.5" hidden="false" customHeight="true" outlineLevel="0" collapsed="false">
      <c r="A19" s="799" t="s">
        <v>1058</v>
      </c>
      <c r="B19" s="398" t="s">
        <v>1403</v>
      </c>
      <c r="C19" s="398"/>
      <c r="D19" s="398"/>
      <c r="E19" s="398"/>
      <c r="F19" s="398"/>
      <c r="G19" s="398"/>
      <c r="H19" s="398"/>
      <c r="I19" s="556"/>
      <c r="J19" s="556"/>
      <c r="K19" s="556"/>
    </row>
    <row r="20" customFormat="false" ht="31.5" hidden="false" customHeight="true" outlineLevel="0" collapsed="false">
      <c r="A20" s="799" t="s">
        <v>1404</v>
      </c>
      <c r="B20" s="398" t="s">
        <v>1405</v>
      </c>
      <c r="C20" s="398"/>
      <c r="D20" s="398"/>
      <c r="E20" s="398"/>
      <c r="F20" s="398"/>
      <c r="G20" s="398"/>
      <c r="H20" s="398"/>
      <c r="I20" s="556"/>
      <c r="J20" s="556"/>
      <c r="K20" s="556"/>
    </row>
    <row r="21" customFormat="false" ht="31.5" hidden="false" customHeight="true" outlineLevel="0" collapsed="false">
      <c r="A21" s="799" t="s">
        <v>1258</v>
      </c>
      <c r="B21" s="398" t="s">
        <v>1406</v>
      </c>
      <c r="C21" s="398"/>
      <c r="D21" s="398"/>
      <c r="E21" s="398"/>
      <c r="F21" s="398"/>
      <c r="G21" s="398"/>
      <c r="H21" s="398"/>
      <c r="I21" s="556"/>
      <c r="J21" s="556"/>
      <c r="K21" s="556"/>
    </row>
    <row r="22" customFormat="false" ht="31.5" hidden="false" customHeight="true" outlineLevel="0" collapsed="false">
      <c r="A22" s="799" t="s">
        <v>1386</v>
      </c>
      <c r="B22" s="398" t="s">
        <v>1407</v>
      </c>
      <c r="C22" s="398"/>
      <c r="D22" s="398"/>
      <c r="E22" s="398"/>
      <c r="F22" s="398"/>
      <c r="G22" s="398"/>
      <c r="H22" s="398"/>
      <c r="I22" s="556"/>
      <c r="J22" s="556"/>
      <c r="K22" s="556"/>
    </row>
    <row r="23" customFormat="false" ht="31.5" hidden="false" customHeight="true" outlineLevel="0" collapsed="false">
      <c r="A23" s="799" t="s">
        <v>1408</v>
      </c>
      <c r="B23" s="398" t="s">
        <v>1409</v>
      </c>
      <c r="C23" s="398"/>
      <c r="D23" s="398"/>
      <c r="E23" s="398"/>
      <c r="F23" s="398"/>
      <c r="G23" s="398"/>
      <c r="H23" s="398"/>
      <c r="I23" s="556"/>
      <c r="J23" s="556"/>
      <c r="K23" s="556"/>
    </row>
    <row r="24" customFormat="false" ht="31.5" hidden="false" customHeight="true" outlineLevel="0" collapsed="false">
      <c r="A24" s="799" t="s">
        <v>1410</v>
      </c>
      <c r="B24" s="398" t="s">
        <v>1411</v>
      </c>
      <c r="C24" s="398"/>
      <c r="D24" s="398"/>
      <c r="E24" s="398"/>
      <c r="F24" s="398"/>
      <c r="G24" s="398"/>
      <c r="H24" s="398"/>
      <c r="I24" s="556"/>
      <c r="J24" s="556"/>
      <c r="K24" s="556"/>
    </row>
    <row r="25" customFormat="false" ht="13.5" hidden="false" customHeight="false" outlineLevel="0" collapsed="false">
      <c r="A25" s="243"/>
      <c r="B25" s="243"/>
      <c r="C25" s="243"/>
      <c r="D25" s="243"/>
      <c r="E25" s="243"/>
      <c r="F25" s="243"/>
      <c r="G25" s="243"/>
      <c r="H25" s="243"/>
      <c r="I25" s="243"/>
    </row>
    <row r="26" customFormat="false" ht="15" hidden="false" customHeight="true" outlineLevel="0" collapsed="false">
      <c r="A26" s="242" t="s">
        <v>558</v>
      </c>
      <c r="B26" s="242"/>
      <c r="C26" s="278" t="s">
        <v>1412</v>
      </c>
      <c r="D26" s="278"/>
      <c r="E26" s="278"/>
      <c r="F26" s="278"/>
      <c r="G26" s="278"/>
      <c r="H26" s="278"/>
      <c r="I26" s="278"/>
    </row>
    <row r="27" customFormat="false" ht="13.5" hidden="false" customHeight="true" outlineLevel="0" collapsed="false">
      <c r="C27" s="278" t="s">
        <v>1413</v>
      </c>
      <c r="D27" s="278"/>
      <c r="E27" s="278"/>
      <c r="F27" s="278"/>
      <c r="G27" s="278"/>
      <c r="H27" s="278"/>
      <c r="I27" s="278"/>
    </row>
    <row r="28" customFormat="false" ht="13.5" hidden="false" customHeight="true" outlineLevel="0" collapsed="false">
      <c r="C28" s="278" t="s">
        <v>1414</v>
      </c>
      <c r="D28" s="278"/>
      <c r="E28" s="278"/>
      <c r="F28" s="278"/>
      <c r="G28" s="278"/>
      <c r="H28" s="278"/>
      <c r="I28" s="278"/>
    </row>
  </sheetData>
  <mergeCells count="21">
    <mergeCell ref="B4:I4"/>
    <mergeCell ref="B6:F6"/>
    <mergeCell ref="C8:E8"/>
    <mergeCell ref="B10:F10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A26:B26"/>
    <mergeCell ref="C26:I26"/>
    <mergeCell ref="C27:I27"/>
    <mergeCell ref="C28:I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LibreOffice/7.4.3.2$Windows_X86_64 LibreOffice_project/1048a8393ae2eeec98dff31b5c133c5f1d08b890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2012-08-23T02:55:12Z</dcterms:created>
  <dc:creator>komanchuk</dc:creator>
  <dc:description/>
  <dc:language>ru-RU</dc:language>
  <cp:lastModifiedBy/>
  <cp:lastPrinted>2020-03-23T10:06:41Z</cp:lastPrinted>
  <dcterms:modified xsi:type="dcterms:W3CDTF">2025-09-08T14:11:53Z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