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910"/>
  </bookViews>
  <sheets>
    <sheet name="Деклар" sheetId="1" r:id="rId1"/>
    <sheet name="220.00.001." sheetId="2" r:id="rId2"/>
    <sheet name="220.00.002" sheetId="3" r:id="rId3"/>
    <sheet name="220.00.003.Свод" sheetId="38" r:id="rId4"/>
    <sheet name="220.00.003.Об-ва" sheetId="4" r:id="rId5"/>
    <sheet name="220.00.003.Сомн.об-ва" sheetId="5" r:id="rId6"/>
    <sheet name="220.00.003.Уступка права" sheetId="6" r:id="rId7"/>
    <sheet name="220.04.Фикс.активы" sheetId="24" r:id="rId8"/>
    <sheet name="220.00.003.Выбытие ФА" sheetId="7" r:id="rId9"/>
    <sheet name="220.00.003.Штрафы" sheetId="8" r:id="rId10"/>
    <sheet name="220.00.003.Дивиденды" sheetId="9" r:id="rId11"/>
    <sheet name="Курс.разница" sheetId="10" r:id="rId12"/>
    <sheet name="220.00.003.Исл.депозит" sheetId="11" r:id="rId13"/>
    <sheet name="220.00.003.Им-во" sheetId="12" r:id="rId14"/>
    <sheet name="220.00.003.Прочие" sheetId="13" r:id="rId15"/>
    <sheet name="220.00.005" sheetId="14" r:id="rId16"/>
    <sheet name="220.00.006" sheetId="15" r:id="rId17"/>
    <sheet name="220.00.007" sheetId="16" r:id="rId18"/>
    <sheet name="220.00.008.Доход" sheetId="32" r:id="rId19"/>
    <sheet name="220.00.009.Вычет" sheetId="35" r:id="rId20"/>
    <sheet name="220.00.011.Расходы" sheetId="17" r:id="rId21"/>
    <sheet name="220.00.012.Штрафы" sheetId="18" r:id="rId22"/>
    <sheet name="220.00.013.НДС" sheetId="19" r:id="rId23"/>
    <sheet name="Зарплата и дох.раб." sheetId="20" r:id="rId24"/>
    <sheet name="220.00.015.Вознагр." sheetId="21" r:id="rId25"/>
    <sheet name="220.00.016. Предст.р-ды" sheetId="22" r:id="rId26"/>
    <sheet name="220.00.017.Сомн.треб." sheetId="36" r:id="rId27"/>
    <sheet name="220.00.018.Налоги" sheetId="23" r:id="rId28"/>
    <sheet name="220.00.020.Свод" sheetId="28" r:id="rId29"/>
    <sheet name="220.00.020.Ком-ка" sheetId="29" r:id="rId30"/>
    <sheet name="220.00.020.Сомн.обяз." sheetId="30" r:id="rId31"/>
    <sheet name="220.00.020.Проч.вычеты" sheetId="31" r:id="rId32"/>
    <sheet name="220.00.023.Страховка" sheetId="26" r:id="rId33"/>
    <sheet name="220.00.024" sheetId="43" r:id="rId34"/>
    <sheet name="220.00.025 I.Добр.ПВ" sheetId="25" r:id="rId35"/>
    <sheet name="220.00.025 II.Мед" sheetId="27" r:id="rId36"/>
    <sheet name="220.00.025 III.Вознагр.ЖСБ" sheetId="37" r:id="rId37"/>
    <sheet name="220.00.027" sheetId="44" r:id="rId38"/>
    <sheet name="220.00.028" sheetId="45" r:id="rId39"/>
    <sheet name="220.05" sheetId="46" r:id="rId40"/>
    <sheet name="220.00.033 свод" sheetId="47" r:id="rId41"/>
    <sheet name="220.00.033.I" sheetId="40" r:id="rId42"/>
    <sheet name="220.00.033 II" sheetId="41" r:id="rId43"/>
    <sheet name="220.00.033 инвалиды" sheetId="48" r:id="rId44"/>
    <sheet name="220.00.038" sheetId="49" r:id="rId45"/>
  </sheets>
  <definedNames>
    <definedName name="SUB1000000358_10" localSheetId="44">'220.00.038'!$E$10</definedName>
    <definedName name="SUB1006079675" localSheetId="44">'220.00.038'!$C$21</definedName>
    <definedName name="SUB1006079676" localSheetId="44">'220.00.038'!$C$22</definedName>
    <definedName name="SUB1006083229" localSheetId="44">'220.00.038'!$C$10</definedName>
    <definedName name="SUB1006083229_2" localSheetId="44">'220.00.038'!$C$11</definedName>
    <definedName name="SUB1006099027" localSheetId="44">'220.00.038'!$C$12</definedName>
    <definedName name="SUB1006099028" localSheetId="44">'220.00.038'!$C$13</definedName>
    <definedName name="SUB1006099029" localSheetId="44">'220.00.038'!$C$14</definedName>
    <definedName name="SUB1006099030" localSheetId="44">'220.00.038'!$C$17</definedName>
    <definedName name="SUB1006099031" localSheetId="44">'220.00.038'!$C$19</definedName>
    <definedName name="SUB1006099032" localSheetId="44">'220.00.038'!$C$18</definedName>
    <definedName name="SUB1006099034" localSheetId="44">'220.00.038'!$C$20</definedName>
    <definedName name="SUB1006099051" localSheetId="44">'220.00.038'!$C$23</definedName>
    <definedName name="SUB1006720196" localSheetId="44">'220.00.038'!$C$16</definedName>
  </definedNames>
  <calcPr calcId="162913"/>
</workbook>
</file>

<file path=xl/calcChain.xml><?xml version="1.0" encoding="utf-8"?>
<calcChain xmlns="http://schemas.openxmlformats.org/spreadsheetml/2006/main">
  <c r="Q63" i="1" l="1"/>
  <c r="X63" i="1"/>
  <c r="F9" i="41"/>
  <c r="F13" i="26"/>
  <c r="I19" i="29"/>
  <c r="I18" i="29"/>
  <c r="G19" i="29"/>
  <c r="G18" i="29"/>
  <c r="G17" i="29"/>
  <c r="I14" i="29"/>
  <c r="I13" i="29"/>
  <c r="G14" i="29"/>
  <c r="G13" i="29"/>
  <c r="G12" i="29"/>
  <c r="H11" i="8" l="1"/>
  <c r="H10" i="8"/>
  <c r="S86" i="24"/>
  <c r="S90" i="24"/>
  <c r="S88" i="24"/>
  <c r="O63" i="7"/>
  <c r="N63" i="7"/>
  <c r="O58" i="7"/>
  <c r="N58" i="7"/>
  <c r="O52" i="7"/>
  <c r="N52" i="7"/>
  <c r="S84" i="24"/>
  <c r="H29" i="3"/>
  <c r="H28" i="3" s="1"/>
  <c r="H31" i="3"/>
  <c r="H33" i="3"/>
  <c r="H35" i="3"/>
  <c r="H37" i="3"/>
  <c r="G36" i="3"/>
  <c r="G34" i="3"/>
  <c r="G32" i="3"/>
  <c r="G30" i="3"/>
  <c r="H38" i="3"/>
  <c r="H36" i="3"/>
  <c r="H34" i="3"/>
  <c r="H32" i="3"/>
  <c r="H30" i="3"/>
  <c r="F11" i="3"/>
  <c r="E19" i="3"/>
  <c r="E18" i="3"/>
  <c r="F15" i="3"/>
  <c r="F14" i="3"/>
  <c r="F12" i="3"/>
  <c r="E20" i="3"/>
  <c r="F21" i="3"/>
  <c r="F22" i="3"/>
  <c r="F20" i="3"/>
  <c r="F19" i="3"/>
  <c r="F18" i="3"/>
  <c r="F17" i="3"/>
  <c r="F16" i="3"/>
  <c r="F13" i="3"/>
  <c r="E17" i="3"/>
  <c r="G38" i="3"/>
  <c r="F38" i="3"/>
  <c r="F37" i="3"/>
  <c r="F36" i="3"/>
  <c r="F35" i="3"/>
  <c r="F34" i="3"/>
  <c r="F33" i="3"/>
  <c r="F32" i="3"/>
  <c r="F31" i="3"/>
  <c r="F30" i="3"/>
  <c r="F29" i="3"/>
  <c r="F28" i="3"/>
  <c r="H27" i="3" l="1"/>
  <c r="F10" i="3" s="1"/>
  <c r="H27" i="49"/>
  <c r="G13" i="48"/>
  <c r="Y171" i="1"/>
  <c r="X171" i="1"/>
  <c r="X161" i="1"/>
  <c r="X159" i="1"/>
  <c r="X157" i="1"/>
  <c r="Y151" i="1"/>
  <c r="X151" i="1"/>
  <c r="Y147" i="1"/>
  <c r="X147" i="1"/>
  <c r="Y145" i="1"/>
  <c r="X145" i="1"/>
  <c r="X139" i="1"/>
  <c r="Q135" i="1"/>
  <c r="X137" i="1"/>
  <c r="X135" i="1"/>
  <c r="X131" i="1"/>
  <c r="X129" i="1"/>
  <c r="X127" i="1"/>
  <c r="X121" i="1"/>
  <c r="X69" i="1"/>
  <c r="X109" i="1"/>
  <c r="X117" i="1"/>
  <c r="X113" i="1"/>
  <c r="X115" i="1"/>
  <c r="X111" i="1"/>
  <c r="Y107" i="1"/>
  <c r="X107" i="1"/>
  <c r="P18" i="46"/>
  <c r="H14" i="45"/>
  <c r="K18" i="44"/>
  <c r="H13" i="25"/>
  <c r="Y135" i="1" s="1"/>
  <c r="X133" i="1" l="1"/>
  <c r="X141" i="1" s="1"/>
  <c r="H13" i="26"/>
  <c r="Y129" i="1" s="1"/>
  <c r="X45" i="1"/>
  <c r="F58" i="7"/>
  <c r="F63" i="7"/>
  <c r="F19" i="31"/>
  <c r="G18" i="31"/>
  <c r="G17" i="31"/>
  <c r="G16" i="31"/>
  <c r="G15" i="31"/>
  <c r="G14" i="31"/>
  <c r="G13" i="31"/>
  <c r="G12" i="31"/>
  <c r="G11" i="31"/>
  <c r="G10" i="31"/>
  <c r="G9" i="31"/>
  <c r="G19" i="31" s="1"/>
  <c r="I14" i="30"/>
  <c r="O26" i="20"/>
  <c r="O25" i="20"/>
  <c r="O24" i="20"/>
  <c r="O23" i="20"/>
  <c r="S27" i="20"/>
  <c r="R27" i="20"/>
  <c r="R26" i="20"/>
  <c r="R25" i="20"/>
  <c r="R24" i="20"/>
  <c r="Q27" i="20"/>
  <c r="Q26" i="20"/>
  <c r="Q25" i="20"/>
  <c r="Q24" i="20"/>
  <c r="Q23" i="20"/>
  <c r="R23" i="20" s="1"/>
  <c r="H30" i="19" l="1"/>
  <c r="H34" i="19"/>
  <c r="H35" i="19" s="1"/>
  <c r="G34" i="19"/>
  <c r="G35" i="19" s="1"/>
  <c r="J11" i="18"/>
  <c r="J10" i="18"/>
  <c r="I12" i="18"/>
  <c r="X105" i="1" s="1"/>
  <c r="G11" i="18"/>
  <c r="G10" i="18"/>
  <c r="G9" i="18"/>
  <c r="J9" i="18" s="1"/>
  <c r="J12" i="18" s="1"/>
  <c r="Y105" i="1" s="1"/>
  <c r="K13" i="35"/>
  <c r="L12" i="35"/>
  <c r="L11" i="35"/>
  <c r="L10" i="35"/>
  <c r="L9" i="35"/>
  <c r="L13" i="35" s="1"/>
  <c r="L12" i="32"/>
  <c r="L11" i="32"/>
  <c r="L10" i="32"/>
  <c r="L9" i="32"/>
  <c r="L13" i="32"/>
  <c r="K13" i="32"/>
  <c r="H16" i="16"/>
  <c r="H15" i="16"/>
  <c r="H14" i="16"/>
  <c r="H12" i="16"/>
  <c r="H11" i="16"/>
  <c r="H10" i="16"/>
  <c r="H13" i="16"/>
  <c r="G13" i="16"/>
  <c r="H9" i="16"/>
  <c r="G9" i="16"/>
  <c r="H12" i="14"/>
  <c r="H11" i="14"/>
  <c r="H10" i="14"/>
  <c r="H13" i="14" s="1"/>
  <c r="H9" i="14"/>
  <c r="G13" i="14"/>
  <c r="G17" i="38"/>
  <c r="G15" i="38"/>
  <c r="G14" i="38"/>
  <c r="G13" i="38"/>
  <c r="G11" i="38"/>
  <c r="J38" i="3"/>
  <c r="J37" i="3" s="1"/>
  <c r="J36" i="3"/>
  <c r="J35" i="3" s="1"/>
  <c r="J34" i="3"/>
  <c r="J33" i="3" s="1"/>
  <c r="J32" i="3"/>
  <c r="J31" i="3" s="1"/>
  <c r="J30" i="3"/>
  <c r="J29" i="3" s="1"/>
  <c r="I37" i="3"/>
  <c r="I35" i="3"/>
  <c r="I33" i="3"/>
  <c r="I31" i="3"/>
  <c r="I28" i="3" s="1"/>
  <c r="I29" i="3"/>
  <c r="H20" i="3"/>
  <c r="H19" i="3"/>
  <c r="H18" i="3"/>
  <c r="H17" i="3"/>
  <c r="G21" i="3"/>
  <c r="G14" i="3"/>
  <c r="G12" i="3"/>
  <c r="O24" i="2"/>
  <c r="O23" i="2"/>
  <c r="O22" i="2"/>
  <c r="O25" i="2" s="1"/>
  <c r="O20" i="2"/>
  <c r="O19" i="2"/>
  <c r="O18" i="2"/>
  <c r="O17" i="2"/>
  <c r="O15" i="2"/>
  <c r="O14" i="2"/>
  <c r="O13" i="2"/>
  <c r="O16" i="2" s="1"/>
  <c r="O11" i="2"/>
  <c r="O10" i="2"/>
  <c r="O9" i="2"/>
  <c r="O8" i="2"/>
  <c r="N25" i="2"/>
  <c r="N21" i="2"/>
  <c r="N16" i="2"/>
  <c r="N12" i="2"/>
  <c r="I27" i="3" l="1"/>
  <c r="O21" i="2"/>
  <c r="F18" i="38"/>
  <c r="J28" i="3"/>
  <c r="J27" i="3" s="1"/>
  <c r="G11" i="3"/>
  <c r="G10" i="3" s="1"/>
  <c r="X43" i="1" s="1"/>
  <c r="N7" i="2"/>
  <c r="X41" i="1" s="1"/>
  <c r="O12" i="2"/>
  <c r="O7" i="2" s="1"/>
  <c r="I6" i="27"/>
  <c r="C7" i="43"/>
  <c r="G5" i="20"/>
  <c r="X47" i="1" l="1"/>
  <c r="M23" i="20"/>
  <c r="K44" i="7" l="1"/>
  <c r="K45" i="7"/>
  <c r="M24" i="20"/>
  <c r="M25" i="20"/>
  <c r="M26" i="20"/>
  <c r="E27" i="49" l="1"/>
  <c r="Q171" i="1" s="1"/>
  <c r="C3" i="49"/>
  <c r="B2" i="49"/>
  <c r="D1" i="49"/>
  <c r="C3" i="48"/>
  <c r="B2" i="48"/>
  <c r="D1" i="48"/>
  <c r="E11" i="48"/>
  <c r="E12" i="48"/>
  <c r="E10" i="48"/>
  <c r="D3" i="47"/>
  <c r="B2" i="47"/>
  <c r="D1" i="47"/>
  <c r="F10" i="41"/>
  <c r="F11" i="41"/>
  <c r="F12" i="41"/>
  <c r="F13" i="41"/>
  <c r="F14" i="41"/>
  <c r="F15" i="41"/>
  <c r="F16" i="41"/>
  <c r="N18" i="46"/>
  <c r="Q195" i="1" s="1"/>
  <c r="L17" i="46"/>
  <c r="Q187" i="1" s="1"/>
  <c r="I15" i="46"/>
  <c r="K15" i="46" s="1"/>
  <c r="I14" i="46"/>
  <c r="K14" i="46" s="1"/>
  <c r="I13" i="46"/>
  <c r="K13" i="46" s="1"/>
  <c r="I12" i="46"/>
  <c r="K12" i="46" s="1"/>
  <c r="I11" i="46"/>
  <c r="K11" i="46" s="1"/>
  <c r="C3" i="46"/>
  <c r="B2" i="46"/>
  <c r="D1" i="46"/>
  <c r="Q147" i="1"/>
  <c r="F14" i="45"/>
  <c r="C3" i="45"/>
  <c r="B2" i="45"/>
  <c r="D1" i="45"/>
  <c r="I18" i="44"/>
  <c r="Q185" i="1" s="1"/>
  <c r="H17" i="44"/>
  <c r="Q145" i="1" s="1"/>
  <c r="C3" i="44"/>
  <c r="B2" i="44"/>
  <c r="D1" i="44"/>
  <c r="F15" i="27"/>
  <c r="E13" i="48" l="1"/>
  <c r="E9" i="47" s="1"/>
  <c r="K16" i="46"/>
  <c r="Q151" i="1" s="1"/>
  <c r="D12" i="43"/>
  <c r="F12" i="43" s="1"/>
  <c r="Y131" i="1" s="1"/>
  <c r="C3" i="43"/>
  <c r="B2" i="43"/>
  <c r="D1" i="43"/>
  <c r="F76" i="17" l="1"/>
  <c r="F9" i="16" l="1"/>
  <c r="Q55" i="1" s="1"/>
  <c r="F13" i="16"/>
  <c r="Q57" i="1" s="1"/>
  <c r="Q53" i="1" l="1"/>
  <c r="F16" i="9" l="1"/>
  <c r="Q193" i="1" s="1"/>
  <c r="E16" i="3"/>
  <c r="E15" i="3" l="1"/>
  <c r="H15" i="3" s="1"/>
  <c r="H14" i="3" s="1"/>
  <c r="H16" i="3"/>
  <c r="I11" i="5"/>
  <c r="I12" i="5"/>
  <c r="I13" i="5"/>
  <c r="I14" i="5"/>
  <c r="I10" i="5"/>
  <c r="I9" i="5"/>
  <c r="H15" i="5"/>
  <c r="K10" i="6"/>
  <c r="K11" i="6"/>
  <c r="K12" i="6"/>
  <c r="K13" i="6"/>
  <c r="K14" i="6"/>
  <c r="K9" i="6"/>
  <c r="H9" i="8"/>
  <c r="G27" i="20"/>
  <c r="I6" i="29"/>
  <c r="J12" i="29" s="1"/>
  <c r="G6" i="27"/>
  <c r="I15" i="5" l="1"/>
  <c r="J18" i="29" l="1"/>
  <c r="J19" i="29"/>
  <c r="J13" i="29"/>
  <c r="J14" i="29"/>
  <c r="I17" i="29"/>
  <c r="I12" i="29"/>
  <c r="J17" i="29"/>
  <c r="S50" i="24" l="1"/>
  <c r="S40" i="24"/>
  <c r="G63" i="7"/>
  <c r="K63" i="7" s="1"/>
  <c r="H58" i="7"/>
  <c r="I58" i="7"/>
  <c r="J58" i="7"/>
  <c r="S48" i="24" s="1"/>
  <c r="G58" i="7"/>
  <c r="K46" i="7"/>
  <c r="K47" i="7"/>
  <c r="N45" i="7"/>
  <c r="N46" i="7"/>
  <c r="N47" i="7"/>
  <c r="N44" i="7"/>
  <c r="L44" i="7"/>
  <c r="L45" i="7"/>
  <c r="L46" i="7"/>
  <c r="L47" i="7"/>
  <c r="J52" i="7"/>
  <c r="S46" i="24" s="1"/>
  <c r="G52" i="7"/>
  <c r="H52" i="7"/>
  <c r="S36" i="24" s="1"/>
  <c r="I52" i="7"/>
  <c r="S106" i="24" s="1"/>
  <c r="F52" i="7"/>
  <c r="O48" i="7"/>
  <c r="P41" i="7"/>
  <c r="J48" i="7"/>
  <c r="S44" i="24" s="1"/>
  <c r="I48" i="7"/>
  <c r="G48" i="7"/>
  <c r="S24" i="24" s="1"/>
  <c r="H48" i="7"/>
  <c r="S34" i="24" s="1"/>
  <c r="F48" i="7"/>
  <c r="I24" i="20"/>
  <c r="I25" i="20"/>
  <c r="I26" i="20"/>
  <c r="I23" i="20"/>
  <c r="N23" i="20" s="1"/>
  <c r="P26" i="20" l="1"/>
  <c r="N26" i="20"/>
  <c r="P25" i="20"/>
  <c r="N25" i="20"/>
  <c r="P24" i="20"/>
  <c r="N24" i="20"/>
  <c r="P23" i="20"/>
  <c r="L63" i="7"/>
  <c r="L58" i="7"/>
  <c r="L52" i="7"/>
  <c r="I27" i="20"/>
  <c r="J32" i="20" s="1"/>
  <c r="Y127" i="1" s="1"/>
  <c r="M44" i="7"/>
  <c r="M63" i="7"/>
  <c r="P63" i="7"/>
  <c r="S100" i="24" s="1"/>
  <c r="K58" i="7"/>
  <c r="N48" i="7"/>
  <c r="N64" i="7" s="1"/>
  <c r="P47" i="7"/>
  <c r="L48" i="7"/>
  <c r="M47" i="7"/>
  <c r="P44" i="7"/>
  <c r="P46" i="7"/>
  <c r="M46" i="7"/>
  <c r="P45" i="7"/>
  <c r="M45" i="7"/>
  <c r="K48" i="7"/>
  <c r="E1" i="2"/>
  <c r="D1" i="3"/>
  <c r="D1" i="38"/>
  <c r="D1" i="4"/>
  <c r="D1" i="5"/>
  <c r="D1" i="6"/>
  <c r="D1" i="7"/>
  <c r="D1" i="8"/>
  <c r="D1" i="9"/>
  <c r="D1" i="10"/>
  <c r="D1" i="11"/>
  <c r="D1" i="12"/>
  <c r="D1" i="13"/>
  <c r="D1" i="14"/>
  <c r="D1" i="15"/>
  <c r="D1" i="16"/>
  <c r="D1" i="17"/>
  <c r="D1" i="18"/>
  <c r="D1" i="19"/>
  <c r="D1" i="20"/>
  <c r="D1" i="21"/>
  <c r="D1" i="22"/>
  <c r="D1" i="36"/>
  <c r="D1" i="23"/>
  <c r="D1" i="25"/>
  <c r="D1" i="26"/>
  <c r="D1" i="37"/>
  <c r="D1" i="27"/>
  <c r="D1" i="28"/>
  <c r="E1" i="29"/>
  <c r="D1" i="30"/>
  <c r="D1" i="31"/>
  <c r="D1" i="32"/>
  <c r="D1" i="35"/>
  <c r="D1" i="40"/>
  <c r="D1" i="41"/>
  <c r="D3" i="38"/>
  <c r="D3" i="4"/>
  <c r="D3" i="5"/>
  <c r="D3" i="6"/>
  <c r="O7" i="24"/>
  <c r="D3" i="7"/>
  <c r="D3" i="8"/>
  <c r="D3" i="9"/>
  <c r="D3" i="10"/>
  <c r="D3" i="11"/>
  <c r="D3" i="12"/>
  <c r="D3" i="13"/>
  <c r="D3" i="14"/>
  <c r="D3" i="15"/>
  <c r="D3" i="16"/>
  <c r="D3" i="17"/>
  <c r="C3" i="18"/>
  <c r="C3" i="19"/>
  <c r="E4" i="20"/>
  <c r="C3" i="21"/>
  <c r="C3" i="22"/>
  <c r="C3" i="36"/>
  <c r="C3" i="23"/>
  <c r="C3" i="25"/>
  <c r="C3" i="26"/>
  <c r="C3" i="37"/>
  <c r="C3" i="27"/>
  <c r="D3" i="28"/>
  <c r="D3" i="29"/>
  <c r="C3" i="30"/>
  <c r="C3" i="31"/>
  <c r="D3" i="32"/>
  <c r="D3" i="35"/>
  <c r="C3" i="40"/>
  <c r="B2" i="2"/>
  <c r="B2" i="3"/>
  <c r="B2" i="38"/>
  <c r="B2" i="4"/>
  <c r="B2" i="5"/>
  <c r="B2" i="6"/>
  <c r="D5" i="24"/>
  <c r="B2" i="7"/>
  <c r="B2" i="8"/>
  <c r="B2" i="9"/>
  <c r="B2" i="10"/>
  <c r="B2" i="11"/>
  <c r="B2" i="12"/>
  <c r="B2" i="13"/>
  <c r="B2" i="14"/>
  <c r="B2" i="15"/>
  <c r="B2" i="16"/>
  <c r="B2" i="17"/>
  <c r="B2" i="18"/>
  <c r="B2" i="19"/>
  <c r="B2" i="20"/>
  <c r="B2" i="21"/>
  <c r="B2" i="22"/>
  <c r="B2" i="36"/>
  <c r="B2" i="23"/>
  <c r="B2" i="25"/>
  <c r="B2" i="26"/>
  <c r="B2" i="37"/>
  <c r="B2" i="27"/>
  <c r="B2" i="28"/>
  <c r="B2" i="29"/>
  <c r="B2" i="30"/>
  <c r="B2" i="31"/>
  <c r="B2" i="32"/>
  <c r="B2" i="35"/>
  <c r="B2" i="40"/>
  <c r="B2" i="41"/>
  <c r="C3" i="41"/>
  <c r="Q44" i="7" l="1"/>
  <c r="Q47" i="7"/>
  <c r="R63" i="7"/>
  <c r="M48" i="7"/>
  <c r="Q45" i="7"/>
  <c r="P48" i="7"/>
  <c r="S94" i="24" s="1"/>
  <c r="Q46" i="7"/>
  <c r="G15" i="27"/>
  <c r="I15" i="27" s="1"/>
  <c r="Y137" i="1" s="1"/>
  <c r="Q48" i="7" l="1"/>
  <c r="R48" i="7"/>
  <c r="F26" i="7"/>
  <c r="P27" i="20" l="1"/>
  <c r="C3" i="3" l="1"/>
  <c r="D3" i="2"/>
  <c r="F63" i="17" l="1"/>
  <c r="S110" i="24"/>
  <c r="S108" i="24"/>
  <c r="S104" i="24"/>
  <c r="S38" i="24"/>
  <c r="S30" i="24"/>
  <c r="S28" i="24"/>
  <c r="S26" i="24"/>
  <c r="S20" i="24"/>
  <c r="S18" i="24"/>
  <c r="S16" i="24"/>
  <c r="S14" i="24"/>
  <c r="S58" i="24" l="1"/>
  <c r="M58" i="7"/>
  <c r="S68" i="24" s="1"/>
  <c r="P58" i="7"/>
  <c r="R58" i="7" l="1"/>
  <c r="S98" i="24"/>
  <c r="S118" i="24" s="1"/>
  <c r="Q58" i="7"/>
  <c r="K52" i="7"/>
  <c r="P52" i="7" l="1"/>
  <c r="M52" i="7"/>
  <c r="K15" i="6"/>
  <c r="P64" i="7" l="1"/>
  <c r="S96" i="24"/>
  <c r="S92" i="24" s="1"/>
  <c r="F17" i="41"/>
  <c r="H17" i="41" s="1"/>
  <c r="Y161" i="1" s="1"/>
  <c r="E35" i="40"/>
  <c r="E30" i="40"/>
  <c r="E25" i="40"/>
  <c r="E15" i="40"/>
  <c r="C15" i="40"/>
  <c r="J13" i="35"/>
  <c r="Q61" i="1" s="1"/>
  <c r="J13" i="32"/>
  <c r="Q59" i="1" s="1"/>
  <c r="F14" i="30"/>
  <c r="E9" i="28" s="1"/>
  <c r="Q137" i="1"/>
  <c r="F13" i="37"/>
  <c r="G10" i="23"/>
  <c r="G11" i="23"/>
  <c r="G12" i="23"/>
  <c r="G13" i="23"/>
  <c r="Q129" i="1"/>
  <c r="F13" i="25"/>
  <c r="Q127" i="1"/>
  <c r="S60" i="24"/>
  <c r="S56" i="24"/>
  <c r="S54" i="24"/>
  <c r="S102" i="24"/>
  <c r="S82" i="24"/>
  <c r="S72" i="24"/>
  <c r="S42" i="24"/>
  <c r="S32" i="24"/>
  <c r="S22" i="24"/>
  <c r="S12" i="24"/>
  <c r="F15" i="22"/>
  <c r="E19" i="20"/>
  <c r="D19" i="20"/>
  <c r="F65" i="17" s="1"/>
  <c r="G14" i="20"/>
  <c r="G13" i="20"/>
  <c r="I13" i="20" s="1"/>
  <c r="F19" i="20"/>
  <c r="G18" i="20"/>
  <c r="G17" i="20"/>
  <c r="G16" i="20"/>
  <c r="G15" i="20"/>
  <c r="I15" i="20" s="1"/>
  <c r="H15" i="20" s="1"/>
  <c r="F12" i="36"/>
  <c r="F28" i="21"/>
  <c r="G28" i="21"/>
  <c r="H28" i="21"/>
  <c r="I28" i="21"/>
  <c r="E32" i="21" s="1"/>
  <c r="K32" i="21" s="1"/>
  <c r="Y111" i="1" s="1"/>
  <c r="E28" i="21"/>
  <c r="D21" i="21"/>
  <c r="D22" i="21" s="1"/>
  <c r="C21" i="21"/>
  <c r="C22" i="21" s="1"/>
  <c r="F34" i="19"/>
  <c r="H24" i="19"/>
  <c r="F14" i="19"/>
  <c r="Q73" i="1"/>
  <c r="Q71" i="1"/>
  <c r="G12" i="18"/>
  <c r="Q105" i="1" s="1"/>
  <c r="F92" i="17"/>
  <c r="Q101" i="1" s="1"/>
  <c r="F98" i="17"/>
  <c r="Q103" i="1" s="1"/>
  <c r="F86" i="17"/>
  <c r="Q99" i="1" s="1"/>
  <c r="F80" i="17"/>
  <c r="Q97" i="1" s="1"/>
  <c r="F74" i="17"/>
  <c r="Q95" i="1" s="1"/>
  <c r="Q91" i="1"/>
  <c r="F53" i="17"/>
  <c r="Q89" i="1" s="1"/>
  <c r="F47" i="17"/>
  <c r="Q87" i="1" s="1"/>
  <c r="F41" i="17"/>
  <c r="Q85" i="1" s="1"/>
  <c r="F35" i="17"/>
  <c r="Q83" i="1" s="1"/>
  <c r="F29" i="17"/>
  <c r="Q81" i="1" s="1"/>
  <c r="F23" i="17"/>
  <c r="Q79" i="1" s="1"/>
  <c r="F17" i="17"/>
  <c r="F11" i="15"/>
  <c r="Q51" i="1" s="1"/>
  <c r="F13" i="14"/>
  <c r="Q49" i="1" s="1"/>
  <c r="E14" i="13"/>
  <c r="E17" i="38" s="1"/>
  <c r="E14" i="12"/>
  <c r="E16" i="38" s="1"/>
  <c r="G16" i="38" s="1"/>
  <c r="E11" i="11"/>
  <c r="E15" i="38" s="1"/>
  <c r="E13" i="10"/>
  <c r="E10" i="28" s="1"/>
  <c r="E12" i="10"/>
  <c r="E14" i="38" s="1"/>
  <c r="E20" i="9"/>
  <c r="F20" i="9" s="1"/>
  <c r="Q189" i="1" s="1"/>
  <c r="E16" i="9"/>
  <c r="E12" i="9"/>
  <c r="H12" i="8"/>
  <c r="E12" i="38" s="1"/>
  <c r="G12" i="38" s="1"/>
  <c r="G64" i="7"/>
  <c r="H64" i="7"/>
  <c r="I64" i="7"/>
  <c r="J64" i="7"/>
  <c r="F64" i="7"/>
  <c r="F14" i="7"/>
  <c r="G14" i="7"/>
  <c r="F19" i="7"/>
  <c r="G19" i="7"/>
  <c r="F24" i="7"/>
  <c r="G24" i="7"/>
  <c r="F29" i="7"/>
  <c r="G29" i="7"/>
  <c r="F34" i="7"/>
  <c r="G34" i="7"/>
  <c r="H34" i="7"/>
  <c r="H29" i="7"/>
  <c r="H24" i="7"/>
  <c r="H19" i="7"/>
  <c r="H14" i="7"/>
  <c r="G15" i="5"/>
  <c r="E9" i="38" s="1"/>
  <c r="G9" i="38" s="1"/>
  <c r="G14" i="4"/>
  <c r="E8" i="38" s="1"/>
  <c r="G8" i="38" s="1"/>
  <c r="G37" i="3"/>
  <c r="G35" i="3"/>
  <c r="G33" i="3"/>
  <c r="G31" i="3"/>
  <c r="G29" i="3"/>
  <c r="E22" i="3"/>
  <c r="E14" i="3"/>
  <c r="E13" i="3"/>
  <c r="M12" i="2"/>
  <c r="M16" i="2"/>
  <c r="M25" i="2"/>
  <c r="M21" i="2"/>
  <c r="Q115" i="1" l="1"/>
  <c r="I12" i="36"/>
  <c r="Y115" i="1" s="1"/>
  <c r="I16" i="20"/>
  <c r="H16" i="20"/>
  <c r="H14" i="20"/>
  <c r="I14" i="20"/>
  <c r="H18" i="20"/>
  <c r="I18" i="20"/>
  <c r="E21" i="3"/>
  <c r="H22" i="3"/>
  <c r="H21" i="3" s="1"/>
  <c r="E12" i="3"/>
  <c r="H13" i="3"/>
  <c r="H12" i="3" s="1"/>
  <c r="H11" i="3" s="1"/>
  <c r="H10" i="3" s="1"/>
  <c r="Q139" i="1"/>
  <c r="H13" i="37"/>
  <c r="Y139" i="1" s="1"/>
  <c r="Y133" i="1" s="1"/>
  <c r="Y141" i="1" s="1"/>
  <c r="I17" i="20"/>
  <c r="R13" i="20"/>
  <c r="S13" i="20" s="1"/>
  <c r="R18" i="20"/>
  <c r="S18" i="20" s="1"/>
  <c r="R15" i="20"/>
  <c r="S15" i="20" s="1"/>
  <c r="R16" i="20"/>
  <c r="S16" i="20" s="1"/>
  <c r="R17" i="20"/>
  <c r="S17" i="20" s="1"/>
  <c r="R14" i="20"/>
  <c r="S14" i="20" s="1"/>
  <c r="Q77" i="1"/>
  <c r="Q75" i="1" s="1"/>
  <c r="F11" i="17"/>
  <c r="Q161" i="1"/>
  <c r="E10" i="47"/>
  <c r="N18" i="20"/>
  <c r="N16" i="20"/>
  <c r="N13" i="20"/>
  <c r="N15" i="20"/>
  <c r="N17" i="20"/>
  <c r="N14" i="20"/>
  <c r="M7" i="2"/>
  <c r="Q41" i="1" s="1"/>
  <c r="Y41" i="1" s="1"/>
  <c r="M64" i="7"/>
  <c r="Q63" i="7"/>
  <c r="R52" i="7"/>
  <c r="S66" i="24"/>
  <c r="S116" i="24" s="1"/>
  <c r="Q52" i="7"/>
  <c r="O27" i="20"/>
  <c r="J20" i="29"/>
  <c r="J15" i="29"/>
  <c r="F66" i="17"/>
  <c r="F68" i="17" s="1"/>
  <c r="F35" i="19"/>
  <c r="Q107" i="1" s="1"/>
  <c r="M27" i="20"/>
  <c r="S52" i="24"/>
  <c r="G28" i="3"/>
  <c r="G27" i="3" s="1"/>
  <c r="E21" i="9"/>
  <c r="E13" i="38" s="1"/>
  <c r="N27" i="20"/>
  <c r="E10" i="38"/>
  <c r="G10" i="38" s="1"/>
  <c r="G18" i="38" s="1"/>
  <c r="H35" i="7"/>
  <c r="E11" i="38" s="1"/>
  <c r="K64" i="7"/>
  <c r="E16" i="40"/>
  <c r="E36" i="40"/>
  <c r="G19" i="20"/>
  <c r="F16" i="22" s="1"/>
  <c r="F17" i="22" s="1"/>
  <c r="F18" i="22" s="1"/>
  <c r="J14" i="20"/>
  <c r="O14" i="20" s="1"/>
  <c r="J13" i="20"/>
  <c r="O13" i="20" s="1"/>
  <c r="J15" i="20"/>
  <c r="J16" i="20"/>
  <c r="J17" i="20"/>
  <c r="H17" i="20" s="1"/>
  <c r="J18" i="20"/>
  <c r="O18" i="20" s="1"/>
  <c r="Q111" i="1"/>
  <c r="E11" i="3"/>
  <c r="Q113" i="1" l="1"/>
  <c r="I18" i="22"/>
  <c r="Y113" i="1" s="1"/>
  <c r="H13" i="20"/>
  <c r="O17" i="20"/>
  <c r="P17" i="20" s="1"/>
  <c r="Q17" i="20" s="1"/>
  <c r="P14" i="20"/>
  <c r="Q14" i="20" s="1"/>
  <c r="P18" i="20"/>
  <c r="O16" i="20"/>
  <c r="P16" i="20" s="1"/>
  <c r="Q16" i="20" s="1"/>
  <c r="O15" i="20"/>
  <c r="P15" i="20" s="1"/>
  <c r="Q15" i="20" s="1"/>
  <c r="P13" i="20"/>
  <c r="Q13" i="20" s="1"/>
  <c r="Q18" i="20"/>
  <c r="N19" i="20"/>
  <c r="M28" i="20" s="1"/>
  <c r="J21" i="29"/>
  <c r="S70" i="24"/>
  <c r="S120" i="24" s="1"/>
  <c r="Q54" i="7"/>
  <c r="R54" i="7" s="1"/>
  <c r="Q64" i="7"/>
  <c r="R64" i="7"/>
  <c r="S64" i="24"/>
  <c r="R19" i="20"/>
  <c r="O64" i="7"/>
  <c r="Q93" i="1"/>
  <c r="Q69" i="1" s="1"/>
  <c r="E18" i="38"/>
  <c r="Q45" i="1" s="1"/>
  <c r="Y45" i="1" s="1"/>
  <c r="E10" i="3"/>
  <c r="Q43" i="1" s="1"/>
  <c r="Y43" i="1" s="1"/>
  <c r="E41" i="40"/>
  <c r="F21" i="9"/>
  <c r="J19" i="20"/>
  <c r="E8" i="28" l="1"/>
  <c r="L21" i="29"/>
  <c r="Q19" i="20"/>
  <c r="P28" i="20" s="1"/>
  <c r="E9" i="23" s="1"/>
  <c r="G9" i="23" s="1"/>
  <c r="G15" i="23" s="1"/>
  <c r="O19" i="20"/>
  <c r="F99" i="17"/>
  <c r="H99" i="17" s="1"/>
  <c r="Y69" i="1" s="1"/>
  <c r="S19" i="20"/>
  <c r="T19" i="20"/>
  <c r="Q53" i="7"/>
  <c r="R53" i="7" s="1"/>
  <c r="S114" i="24"/>
  <c r="S112" i="24" s="1"/>
  <c r="Q119" i="1" s="1"/>
  <c r="S62" i="24"/>
  <c r="P19" i="20"/>
  <c r="O28" i="20" s="1"/>
  <c r="Q47" i="1"/>
  <c r="Y47" i="1" s="1"/>
  <c r="H19" i="20"/>
  <c r="R29" i="20" l="1"/>
  <c r="Q109" i="1"/>
  <c r="S32" i="20"/>
  <c r="Y109" i="1" s="1"/>
  <c r="Y49" i="1"/>
  <c r="X49" i="1"/>
  <c r="Q117" i="1"/>
  <c r="I15" i="23"/>
  <c r="Y117" i="1" s="1"/>
  <c r="E19" i="31"/>
  <c r="E11" i="28" s="1"/>
  <c r="E12" i="28" s="1"/>
  <c r="G12" i="28" s="1"/>
  <c r="Y121" i="1" s="1"/>
  <c r="Z49" i="1" l="1"/>
  <c r="T112" i="24"/>
  <c r="S64" i="7"/>
  <c r="T64" i="7" s="1"/>
  <c r="Q133" i="1"/>
  <c r="Q121" i="1"/>
  <c r="Q123" i="1" s="1"/>
  <c r="Q131" i="1" s="1"/>
  <c r="U112" i="24" l="1"/>
  <c r="Y119" i="1" s="1"/>
  <c r="Y123" i="1" s="1"/>
  <c r="Y63" i="1" s="1"/>
  <c r="Y149" i="1" s="1"/>
  <c r="Y153" i="1" s="1"/>
  <c r="X119" i="1"/>
  <c r="X123" i="1" s="1"/>
  <c r="X149" i="1" s="1"/>
  <c r="X153" i="1" s="1"/>
  <c r="X163" i="1" s="1"/>
  <c r="X167" i="1" s="1"/>
  <c r="X173" i="1" s="1"/>
  <c r="X179" i="1" s="1"/>
  <c r="X183" i="1" s="1"/>
  <c r="X199" i="1" s="1"/>
  <c r="Q141" i="1"/>
  <c r="Q149" i="1"/>
  <c r="Q153" i="1" s="1"/>
  <c r="Q155" i="1" s="1"/>
  <c r="E39" i="40"/>
  <c r="E40" i="40" l="1"/>
  <c r="E42" i="40" s="1"/>
  <c r="G42" i="40" s="1"/>
  <c r="Y159" i="1" s="1"/>
  <c r="Q159" i="1"/>
  <c r="E8" i="47"/>
  <c r="E16" i="47" s="1"/>
  <c r="Q157" i="1" l="1"/>
  <c r="Q163" i="1" s="1"/>
  <c r="Q167" i="1" s="1"/>
  <c r="G16" i="47"/>
  <c r="Y157" i="1" s="1"/>
  <c r="Y163" i="1" s="1"/>
  <c r="Y167" i="1" s="1"/>
  <c r="Y173" i="1" s="1"/>
  <c r="Y179" i="1" s="1"/>
  <c r="Y183" i="1" s="1"/>
  <c r="Y199" i="1" s="1"/>
  <c r="Q173" i="1" l="1"/>
  <c r="Q179" i="1" s="1"/>
  <c r="Q183" i="1" s="1"/>
  <c r="Q199" i="1" s="1"/>
  <c r="K13" i="20"/>
  <c r="L13" i="20" s="1"/>
  <c r="K14" i="20"/>
  <c r="L14" i="20" l="1"/>
  <c r="I19" i="20"/>
  <c r="K16" i="20"/>
  <c r="L16" i="20" s="1"/>
  <c r="K17" i="20"/>
  <c r="K19" i="20" s="1"/>
  <c r="K15" i="20"/>
  <c r="L15" i="20"/>
  <c r="K18" i="20"/>
  <c r="L18" i="20" s="1"/>
  <c r="R28" i="20" l="1"/>
  <c r="S28" i="20"/>
  <c r="L17" i="20"/>
  <c r="L19" i="20" s="1"/>
</calcChain>
</file>

<file path=xl/sharedStrings.xml><?xml version="1.0" encoding="utf-8"?>
<sst xmlns="http://schemas.openxmlformats.org/spreadsheetml/2006/main" count="1639" uniqueCount="896">
  <si>
    <t>Раздел. Общая информация о налогоплательщике</t>
  </si>
  <si>
    <t>Налоговый период (год)</t>
  </si>
  <si>
    <t>Наименование налогоплательщика</t>
  </si>
  <si>
    <t>Первоначальная</t>
  </si>
  <si>
    <t>Очередная</t>
  </si>
  <si>
    <t>х</t>
  </si>
  <si>
    <t>Дополнительная</t>
  </si>
  <si>
    <t>По уведомлению</t>
  </si>
  <si>
    <t>Ликвидационная</t>
  </si>
  <si>
    <t>А</t>
  </si>
  <si>
    <t>Номер</t>
  </si>
  <si>
    <t>В</t>
  </si>
  <si>
    <t>Дата</t>
  </si>
  <si>
    <t>Код валюты</t>
  </si>
  <si>
    <t>KZT</t>
  </si>
  <si>
    <t>01</t>
  </si>
  <si>
    <t>02</t>
  </si>
  <si>
    <t>03</t>
  </si>
  <si>
    <t>04</t>
  </si>
  <si>
    <t>Резидент РК</t>
  </si>
  <si>
    <t>Не резидент РК</t>
  </si>
  <si>
    <t>Код страны резидентства</t>
  </si>
  <si>
    <t>Номер налоговой регистрации</t>
  </si>
  <si>
    <t>Раздел. Доход индивидуального предпринимателя, полученный совокупно за налоговый период</t>
  </si>
  <si>
    <t>Код строки</t>
  </si>
  <si>
    <t xml:space="preserve">                                                Наименование</t>
  </si>
  <si>
    <t>220.00.001</t>
  </si>
  <si>
    <t>Доход от реализации</t>
  </si>
  <si>
    <t>220.00.002</t>
  </si>
  <si>
    <t>Доход от прироста стоимости                                                                                                                   (220.01.029)</t>
  </si>
  <si>
    <t>220.00.003</t>
  </si>
  <si>
    <t>220.00.004</t>
  </si>
  <si>
    <t>220.00.005</t>
  </si>
  <si>
    <t>220.00.006</t>
  </si>
  <si>
    <t>220.00.007</t>
  </si>
  <si>
    <t>220.00.008</t>
  </si>
  <si>
    <t>220.00.009</t>
  </si>
  <si>
    <t>220.00.010</t>
  </si>
  <si>
    <t>220.00.011</t>
  </si>
  <si>
    <t>220.00.012</t>
  </si>
  <si>
    <t>220.00.013</t>
  </si>
  <si>
    <t>220.00.014</t>
  </si>
  <si>
    <t>220.00.015</t>
  </si>
  <si>
    <t>220.00.016</t>
  </si>
  <si>
    <t>220.00.017</t>
  </si>
  <si>
    <t>Раздел. Вычеты</t>
  </si>
  <si>
    <t>220.00.018</t>
  </si>
  <si>
    <t>I</t>
  </si>
  <si>
    <t>ТМЗ на начало налогового периода, в том числе</t>
  </si>
  <si>
    <t>,</t>
  </si>
  <si>
    <t>II</t>
  </si>
  <si>
    <t>ТМЗ на конец налогового периода, в том числе</t>
  </si>
  <si>
    <t>III</t>
  </si>
  <si>
    <t>Приобретено ТМЗ, работ, услуг всего, в том числе:</t>
  </si>
  <si>
    <t>A</t>
  </si>
  <si>
    <t>товары, сырье, материалы</t>
  </si>
  <si>
    <t>B</t>
  </si>
  <si>
    <t>финансовые услуги</t>
  </si>
  <si>
    <t>C</t>
  </si>
  <si>
    <t xml:space="preserve"> рекламные услуги</t>
  </si>
  <si>
    <t>D</t>
  </si>
  <si>
    <t>консультационные услуги</t>
  </si>
  <si>
    <t>E</t>
  </si>
  <si>
    <t>маркетинговые услуги</t>
  </si>
  <si>
    <t>F</t>
  </si>
  <si>
    <t>дизайнерские услуги</t>
  </si>
  <si>
    <t>G</t>
  </si>
  <si>
    <t>инжиринговые услуги</t>
  </si>
  <si>
    <t>H</t>
  </si>
  <si>
    <t>прочие услуги и работы</t>
  </si>
  <si>
    <t>IV</t>
  </si>
  <si>
    <t>Расходы по начисленным доходам работников и иным выплатам физическим лицам</t>
  </si>
  <si>
    <t>V</t>
  </si>
  <si>
    <t>Стоимость работ и услуг, себестоимость ТМЗ, признаваемые расходами будущих периодов в отчетном либо предыдущих налоговых периодах и относимые на вычеты в отчетном налоговом периоде</t>
  </si>
  <si>
    <t>VI</t>
  </si>
  <si>
    <t>Стоимость работ и услуг, себестоимость ТМЗ, признаваемые последующими расходами</t>
  </si>
  <si>
    <t>VII</t>
  </si>
  <si>
    <t>Стоимость работ и услуг, себестоимость ТМЗ, включаемые в первоначальную стоиомость фиксированных активов, объектов преференций, активов не подлежащих амортизации</t>
  </si>
  <si>
    <t>VIII</t>
  </si>
  <si>
    <t>IX</t>
  </si>
  <si>
    <t>Стоимость работ и услуг, себестоимость ТМЗ, признаваемые расходами будущих периодов и подлежащие отнесению на вычеты в последующие налоговые периоды</t>
  </si>
  <si>
    <t>220.00.019</t>
  </si>
  <si>
    <t xml:space="preserve">    Штрафы, пени , неустойки</t>
  </si>
  <si>
    <t>220.00.020</t>
  </si>
  <si>
    <t>220.00.021</t>
  </si>
  <si>
    <t>220.00.022</t>
  </si>
  <si>
    <t>220.00.023</t>
  </si>
  <si>
    <t>220.00.024</t>
  </si>
  <si>
    <t>220.00.025</t>
  </si>
  <si>
    <t>220.00.026</t>
  </si>
  <si>
    <t>Сомнительные требования</t>
  </si>
  <si>
    <t>220.00.027</t>
  </si>
  <si>
    <t>220.00.028</t>
  </si>
  <si>
    <t>Налоги и другие обязательные платежи в бюджет</t>
  </si>
  <si>
    <t>220.00.029</t>
  </si>
  <si>
    <t>220.00.030</t>
  </si>
  <si>
    <t>220.00.031</t>
  </si>
  <si>
    <t>220.00.032</t>
  </si>
  <si>
    <t>220.00.033</t>
  </si>
  <si>
    <t>220.00.034</t>
  </si>
  <si>
    <t>220.00.035</t>
  </si>
  <si>
    <t>220.00.036</t>
  </si>
  <si>
    <t>220.00.037</t>
  </si>
  <si>
    <t>220.00.038</t>
  </si>
  <si>
    <t>Корректировка доходов</t>
  </si>
  <si>
    <t>Корректировка вычетов</t>
  </si>
  <si>
    <t>220.00.039</t>
  </si>
  <si>
    <t>220.00.040</t>
  </si>
  <si>
    <t>220.00.041</t>
  </si>
  <si>
    <t xml:space="preserve">Убытки, перенесенные с предыдущих налоговых периодов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</si>
  <si>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Раздел. Расчет налогового обязательства</t>
  </si>
  <si>
    <t>ИПН, удержанный у источника выплаты с дохода в виде выигрыша</t>
  </si>
  <si>
    <t>ИПН, удержанный у источника выплаты с дохода в виде вознаграждения, переносимый из предыдущих налоговых периодов</t>
  </si>
  <si>
    <t>ИПН, удержанный у источника выплаты с дохода в виде вознаграждения, удержанный в налоговом периоде</t>
  </si>
  <si>
    <t>НАЛОГОВЫЙ РЕГИСТР</t>
  </si>
  <si>
    <t>№№</t>
  </si>
  <si>
    <t>Вид дохода</t>
  </si>
  <si>
    <t>Сумма, тенге</t>
  </si>
  <si>
    <t>ИТОГО</t>
  </si>
  <si>
    <t>Исполнитель</t>
  </si>
  <si>
    <t>подпись</t>
  </si>
  <si>
    <t>Ф.И.О.</t>
  </si>
  <si>
    <t>№пп</t>
  </si>
  <si>
    <t>Стоимость реализации</t>
  </si>
  <si>
    <t>Комментарии</t>
  </si>
  <si>
    <t>Наименование кредитора</t>
  </si>
  <si>
    <t>дата возникновения</t>
  </si>
  <si>
    <t>Сумма</t>
  </si>
  <si>
    <t>Социальный налог</t>
  </si>
  <si>
    <t>тенге</t>
  </si>
  <si>
    <t>Суточные</t>
  </si>
  <si>
    <t>Расходы на проезд</t>
  </si>
  <si>
    <t>№ и дата договора</t>
  </si>
  <si>
    <t>Наименование дебитора</t>
  </si>
  <si>
    <t>№ и дата договора страхования</t>
  </si>
  <si>
    <t>Налог на имущество</t>
  </si>
  <si>
    <t>Наименование</t>
  </si>
  <si>
    <t>Стоимостной баланс групп (подгрупп) на начало налогового периода</t>
  </si>
  <si>
    <t>I группа</t>
  </si>
  <si>
    <t>II группа</t>
  </si>
  <si>
    <t>III группа</t>
  </si>
  <si>
    <t>IV группа</t>
  </si>
  <si>
    <t>Стоимость поступивших фиксированных активов</t>
  </si>
  <si>
    <t>Стоимость выбывших фиксированных активов</t>
  </si>
  <si>
    <t>Стоимостной баланс групп на конец налогового периода</t>
  </si>
  <si>
    <t>Амортизационные отчисления по фиксированным активам</t>
  </si>
  <si>
    <t>I группа 10%</t>
  </si>
  <si>
    <t>II группа 25%</t>
  </si>
  <si>
    <t>III группа 40%</t>
  </si>
  <si>
    <t>IV группа 15%</t>
  </si>
  <si>
    <t>ИТОГО вычетов по фиксированным активом</t>
  </si>
  <si>
    <t>Последующие расходы по арендуемым основным средствам, относимые на вычеты в соответствии с п.4 статьи 122 НК</t>
  </si>
  <si>
    <t>Сумма расходов</t>
  </si>
  <si>
    <t>ИИН</t>
  </si>
  <si>
    <t>Номер и дата уведомления (Заполняется в случае предоставления дополнительной  декларации по уведомлению)</t>
  </si>
  <si>
    <t xml:space="preserve">  Категория налогоплательщика (укажите Х )</t>
  </si>
  <si>
    <t>Код страны резидентства и номер налоговой регистрации (если отмечена ячейка 10 В)</t>
  </si>
  <si>
    <t xml:space="preserve">Прочие доходы                                                                                                                                   </t>
  </si>
  <si>
    <t xml:space="preserve">  Доход индивидуального предпринимателя, полученный совокупно за налоговый период (сумма с 220.00.001 по 220.00.003) </t>
  </si>
  <si>
    <t xml:space="preserve">   Наименование</t>
  </si>
  <si>
    <t>Вычеты по вознаграждению</t>
  </si>
  <si>
    <t>Суммы представительских расходов</t>
  </si>
  <si>
    <t xml:space="preserve">Вычеты по фиксированным активам (220.04.011 + 220.04.012 ) </t>
  </si>
  <si>
    <t>Раздел. Расчет облагаемого дохода индивидуального предпринимателя</t>
  </si>
  <si>
    <t>Доход, освобожденный от налогообложения в соответствии с международными договорами ( итоговое значение графы Е формы 220.02)</t>
  </si>
  <si>
    <t>Зачет иностранного налога (итоговое значение графы R формы  220.03)</t>
  </si>
  <si>
    <t xml:space="preserve">  налогоплательщик,являющийся доверительным управляющим по договору доверительного управления имуществом, усовиями которого исполнение налогового обязательства возложено на доверительного управляющего</t>
  </si>
  <si>
    <t xml:space="preserve">  налогоплательщик,являющийся доверительным управляющим по договору доверительного управления имуществом, усовиями которого исполнение налогового обязательства возложено на доверительного     управляющего, или выгодоприобретателем в иных случаях возникновения доверительного управления</t>
  </si>
  <si>
    <t>ВЫЧЕТЫ ПО ФИКСИРОВАННЫМ АКТИВАМ</t>
  </si>
  <si>
    <t>(Приложение 4 к Декларации)</t>
  </si>
  <si>
    <t>Налоговый период, за который представляется налоговая отчетность: год</t>
  </si>
  <si>
    <t>Раздел. Вычеты по фиксированным активам</t>
  </si>
  <si>
    <t xml:space="preserve">Величина стоимостного баланса группы (подгруппы) менее 300 МРП, относимая на вычет </t>
  </si>
  <si>
    <t xml:space="preserve">Налоговый период </t>
  </si>
  <si>
    <r>
      <t xml:space="preserve">к строке </t>
    </r>
    <r>
      <rPr>
        <b/>
        <sz val="10"/>
        <rFont val="Times New Roman(K)"/>
        <family val="1"/>
      </rPr>
      <t>220.00.001</t>
    </r>
    <r>
      <rPr>
        <sz val="10"/>
        <rFont val="Times New Roman(K)"/>
        <family val="1"/>
      </rPr>
      <t xml:space="preserve"> "Доход от реализации"</t>
    </r>
  </si>
  <si>
    <t xml:space="preserve">Январь </t>
  </si>
  <si>
    <t>Февраль</t>
  </si>
  <si>
    <t>…</t>
  </si>
  <si>
    <t>Декабрь</t>
  </si>
  <si>
    <t>ИТОГО за год сумма реализации через розничную торговлю</t>
  </si>
  <si>
    <t>То, же</t>
  </si>
  <si>
    <t>Транспортные услуги населению по перевозке грузов</t>
  </si>
  <si>
    <t>ИТОГО за год сумма реализации транспортных услуг населению</t>
  </si>
  <si>
    <t>Сдача в аренду помещений</t>
  </si>
  <si>
    <t>ИТОГО за год сумма доходов от сдачи в аренду помещений</t>
  </si>
  <si>
    <t>Вид дохода, наименование  показателей (наименование контрагента, № и дата документа)</t>
  </si>
  <si>
    <t xml:space="preserve">Первоначальная стоимость </t>
  </si>
  <si>
    <t>Доход от прироста стоимости (гр.2 –гр.3, при положительном результате</t>
  </si>
  <si>
    <t>Убыток от реализации (гр.2 – гр.3, при отрицательном результате)</t>
  </si>
  <si>
    <t>Реализация активов, указанных в пп 1-3) п.2.ст.87 НК РК - ВСЕГО</t>
  </si>
  <si>
    <t>в т.ч. Земельный участок по адресу: ------------, кадастровый № ---------------------</t>
  </si>
  <si>
    <t>Реализация ЦБ (кроме долговых ЦБ) и доли участия – ВСЕГО (1+2+3)</t>
  </si>
  <si>
    <r>
      <t>в т.ч.:</t>
    </r>
    <r>
      <rPr>
        <b/>
        <sz val="9"/>
        <color theme="1"/>
        <rFont val="Times New Roman"/>
        <family val="1"/>
        <charset val="204"/>
      </rPr>
      <t>1.</t>
    </r>
    <r>
      <rPr>
        <sz val="9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>Акции и доли участия в юр.лице -всего</t>
    </r>
  </si>
  <si>
    <t>из них:- (перечисляется по каждому контрагенту)</t>
  </si>
  <si>
    <t xml:space="preserve">         2.Ценные бумаги, реализованные  на открытых торгах, находящихся на ФБ, функционирующей на территории РК -всего</t>
  </si>
  <si>
    <t>из них:- акции АО "ООО"</t>
  </si>
  <si>
    <t xml:space="preserve">из них:- </t>
  </si>
  <si>
    <t xml:space="preserve">        3. Прочие ценные бумаги - всего</t>
  </si>
  <si>
    <t>Передача активов, указанных в пп 1-3) п.2.ст.87 НК РК,  в качестве вклада в уставной капитал- ВСЕГО</t>
  </si>
  <si>
    <t>в т.ч.:- Передача неустановленного оборудования в УК ТОО</t>
  </si>
  <si>
    <t>I. "Доход от прироста стоимости (кроме долговых ЦБ)"</t>
  </si>
  <si>
    <r>
      <t xml:space="preserve">к строке </t>
    </r>
    <r>
      <rPr>
        <b/>
        <sz val="10"/>
        <rFont val="Times New Roman(K)"/>
        <family val="1"/>
      </rPr>
      <t>220.00.002</t>
    </r>
    <r>
      <rPr>
        <sz val="10"/>
        <rFont val="Times New Roman(K)"/>
        <family val="1"/>
      </rPr>
      <t xml:space="preserve"> "Доход от прироста стоимости "</t>
    </r>
  </si>
  <si>
    <t>ИТОГО доход от прироста стоимости (кроме долговых ценных бумаг)</t>
  </si>
  <si>
    <t>Первоначальная стоимость (стоимость вклада)</t>
  </si>
  <si>
    <r>
      <t>Амортизация дисконта</t>
    </r>
    <r>
      <rPr>
        <b/>
        <sz val="9"/>
        <color theme="1"/>
        <rFont val="Times New Roman"/>
        <family val="1"/>
        <charset val="204"/>
      </rPr>
      <t xml:space="preserve"> (премии)</t>
    </r>
  </si>
  <si>
    <t>Балансовая стоимость (гр.3 –гр.4)</t>
  </si>
  <si>
    <t>Доход от прироста стоимости (гр.2 –гр.5, при положительном  результате</t>
  </si>
  <si>
    <t>Убыток от реализации (гр.2 – гр.5, при отрицательном  результате)</t>
  </si>
  <si>
    <t>№ пп</t>
  </si>
  <si>
    <t>Реализация долговых ценных бумаг – ВСЕГО (1+2+3+4)</t>
  </si>
  <si>
    <r>
      <t>в т.ч.:</t>
    </r>
    <r>
      <rPr>
        <b/>
        <sz val="9"/>
        <color theme="1"/>
        <rFont val="Times New Roman"/>
        <family val="1"/>
        <charset val="204"/>
      </rPr>
      <t>1.</t>
    </r>
    <r>
      <rPr>
        <sz val="9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>Облигации, реализованные  на открытых торгах, находящихся на ФБ, функционирующей на территории РК -всего</t>
    </r>
  </si>
  <si>
    <t>2. Государственные эмиссионные ценные бумаги -всего</t>
  </si>
  <si>
    <t>3. Агентские облигации - всего</t>
  </si>
  <si>
    <t>4. Прочие долговые ценные бумаги - всего</t>
  </si>
  <si>
    <t xml:space="preserve"> из них:- (перечисляется по каждому контрагенту)</t>
  </si>
  <si>
    <t>Передача долговых ценных бумаг в качестве вклада в уставный капитал -ВСЕГО</t>
  </si>
  <si>
    <t>в т.ч.:- (перечисляется по каждому контрагенту)</t>
  </si>
  <si>
    <t>ИТОГО доход от прироста стоимости долговых ценных бумаг</t>
  </si>
  <si>
    <t>Фамилия,И.О.</t>
  </si>
  <si>
    <t>БИН/ИИН</t>
  </si>
  <si>
    <t>I. Доход от списания обязательств</t>
  </si>
  <si>
    <r>
      <t xml:space="preserve">к строке </t>
    </r>
    <r>
      <rPr>
        <b/>
        <sz val="10"/>
        <rFont val="Times New Roman(K)"/>
        <family val="1"/>
      </rPr>
      <t>220.00.003</t>
    </r>
    <r>
      <rPr>
        <sz val="10"/>
        <rFont val="Times New Roman(K)"/>
        <family val="1"/>
      </rPr>
      <t xml:space="preserve"> "Прочие доходы"</t>
    </r>
  </si>
  <si>
    <t>СВОДНЫЙ НАЛОГОВЫЙ РЕГИСТР</t>
  </si>
  <si>
    <t>Вид доходов</t>
  </si>
  <si>
    <t>Доход от списания обязательств</t>
  </si>
  <si>
    <t>II. Доход по сомнительным обязательствам</t>
  </si>
  <si>
    <t>Доход по сомнительным обязательствам</t>
  </si>
  <si>
    <t>Наименование поставщика (подрядчика) или ФИО работника</t>
  </si>
  <si>
    <t>дата возникновения; № документа - основания</t>
  </si>
  <si>
    <t>Общая сумма обязательства</t>
  </si>
  <si>
    <t>в т.ч. сумма НДС</t>
  </si>
  <si>
    <t xml:space="preserve">Сумма обязательства, признаваемая доходом(гр.4-гр.5= для плательщика НДС; гр.4 =для неплательщика НДС) </t>
  </si>
  <si>
    <t>III. Доход от уступки права требования  (приобретение дебиторской задолженности)</t>
  </si>
  <si>
    <t>Наименование контрагента, его БИН/ИИН</t>
  </si>
  <si>
    <t>Дебитор, его БИН/ИИН</t>
  </si>
  <si>
    <t>Дата образования дебиторской задолженности</t>
  </si>
  <si>
    <t>Сумма дохода, включаемого в СГД</t>
  </si>
  <si>
    <t>Дата списания дебиторской задолженности</t>
  </si>
  <si>
    <t>Цена реализации дебиторской задолженности</t>
  </si>
  <si>
    <t>Доход от уступки права требования</t>
  </si>
  <si>
    <r>
      <t xml:space="preserve">к строке </t>
    </r>
    <r>
      <rPr>
        <b/>
        <sz val="10"/>
        <rFont val="Times New Roman(K)"/>
        <charset val="204"/>
      </rPr>
      <t xml:space="preserve">220.00.003 </t>
    </r>
    <r>
      <rPr>
        <sz val="10"/>
        <rFont val="Times New Roman(K)"/>
        <family val="1"/>
      </rPr>
      <t>"Прочие доходы"</t>
    </r>
  </si>
  <si>
    <t>IV. Доход от выбытия фиксированных активов</t>
  </si>
  <si>
    <t>№№ п/п</t>
  </si>
  <si>
    <t>Наименорвание подгрупп (по Iгруппе) или групп (по II, III,IV группам) фиксированных активов</t>
  </si>
  <si>
    <t>Доход от выбытия фиксированных активов</t>
  </si>
  <si>
    <t>Доход от выбытия фиксированных активов (гр.4 - гр.3)</t>
  </si>
  <si>
    <t>I группа фиксированных активов</t>
  </si>
  <si>
    <t>II группа фиксированных активов</t>
  </si>
  <si>
    <t>III группа фиксированных активов</t>
  </si>
  <si>
    <t>IV группа фиксированных активов</t>
  </si>
  <si>
    <t>ИТОГО по группе ФА</t>
  </si>
  <si>
    <t>Х</t>
  </si>
  <si>
    <t>Расшифровка амортизационных отчислений     стоимостного баланса и других вычетов по фиксированным активам</t>
  </si>
  <si>
    <t>№ группы</t>
  </si>
  <si>
    <t>Стоимостные балансы подгрупп (групп) на начало налогового периода</t>
  </si>
  <si>
    <t>Стоимость поступивших фиксированных активов подгруппы (группы)</t>
  </si>
  <si>
    <t>Стоимость выбывших фиксированных активов подгруппы (группы)</t>
  </si>
  <si>
    <t>Последующие расходы, относимые на вычеты</t>
  </si>
  <si>
    <t>Последующие расходы, относимые на увеличение стоимостного баланса подгруппы (группы)</t>
  </si>
  <si>
    <t>Предельная норма амортизационных отчислении (%) на основании статьи 120 Налогового кодекса РК</t>
  </si>
  <si>
    <t>Наименование фиксированного актива</t>
  </si>
  <si>
    <t>Стоимостные балансы подгрупп (групп) на конец налогового периода                  (гр.6 + гр.7 - гр.8  + гр.10)</t>
  </si>
  <si>
    <t xml:space="preserve">ИТОГО </t>
  </si>
  <si>
    <t>ВСЕГО по I группе ФА</t>
  </si>
  <si>
    <t>ВСЕГО по II группе ФА</t>
  </si>
  <si>
    <t>Применяемая норма амортизационных отчислений (%)               (не выше показателей гр. 4)</t>
  </si>
  <si>
    <t>ВСЕГО по III группе ФА</t>
  </si>
  <si>
    <t>ВСЕГО по IV группе ФА</t>
  </si>
  <si>
    <t>ИТОГО по таблице</t>
  </si>
  <si>
    <t>V. Доходы от присужденных или признанных должником штрафов, пени и других экономических санкций, если суммы ранее не были отнесены на вычеты.</t>
  </si>
  <si>
    <t>Наименование поставщика, подрядчика или ФИО физического лица, БИН/ИИН</t>
  </si>
  <si>
    <t>Основание (№ и дата договора)</t>
  </si>
  <si>
    <t>Сумма штрафных санкций согласно договора</t>
  </si>
  <si>
    <t>Сумма штрафных санкций, признанная должником</t>
  </si>
  <si>
    <t>Сумма штрафных санкций, ранее отнесенная на вычеты</t>
  </si>
  <si>
    <t>Сумма признанного дохода                 (гр.5 - гр.6)</t>
  </si>
  <si>
    <t>Доход от присужденных или признанных должником штрафов, пени и других экономических санкций</t>
  </si>
  <si>
    <t>VI. Доходы от дивидендов; вознаграждений по депозиту, долговой ценной бумаге, векселю, исламскому арендному сертификату; выигрышей.</t>
  </si>
  <si>
    <t>Наименование контрагента, плательщика дохода, его БИН</t>
  </si>
  <si>
    <t>Дата и № документа, по которому начислен доход</t>
  </si>
  <si>
    <t xml:space="preserve">Сумма начисленного дохода               </t>
  </si>
  <si>
    <t>ВЫИГРЫШИ</t>
  </si>
  <si>
    <t>ИТОГО доходов от выигрышей</t>
  </si>
  <si>
    <t>ИТОГО доходов по вознаграждениям</t>
  </si>
  <si>
    <t>ВОЗНАГРАЖДЕНИЯ</t>
  </si>
  <si>
    <r>
      <t xml:space="preserve">к строке </t>
    </r>
    <r>
      <rPr>
        <b/>
        <sz val="10"/>
        <rFont val="Times New Roman(K)"/>
        <charset val="204"/>
      </rPr>
      <t xml:space="preserve">220.00.003 </t>
    </r>
    <r>
      <rPr>
        <sz val="10"/>
        <rFont val="Times New Roman(K)"/>
        <family val="1"/>
      </rPr>
      <t xml:space="preserve">"Прочие доходы" или                                                                                  к строке </t>
    </r>
    <r>
      <rPr>
        <b/>
        <sz val="10"/>
        <rFont val="Times New Roman(K)"/>
        <charset val="204"/>
      </rPr>
      <t>220.00.024</t>
    </r>
    <r>
      <rPr>
        <sz val="10"/>
        <rFont val="Times New Roman(K)"/>
        <family val="1"/>
      </rPr>
      <t xml:space="preserve"> "Расход от курсовой разницы"</t>
    </r>
  </si>
  <si>
    <t>Наименование показателей</t>
  </si>
  <si>
    <t>Сумма положительной курсовой разницы</t>
  </si>
  <si>
    <t>Сумма отрицательной курсовой разницы</t>
  </si>
  <si>
    <t>РАСЧЕТ КУРСОВОЙ РАЗНИЦЫ</t>
  </si>
  <si>
    <t>Превышение положительной курсовой разницы над отрицательной курсовой разницей = ДОХОД                 (Включается в строку 220.00.003)</t>
  </si>
  <si>
    <t>Превышение отрицательной курсовой разницы над положительной курсовой разницей = РАСХОД                 (Включается в строку 220.00.024)</t>
  </si>
  <si>
    <t>Доход от дивидендов; вознаграждений по депозиту, долговой ценной бумаге, векселю, исламскому арендному сертификату; выигрышей</t>
  </si>
  <si>
    <t>Доход от курсовой разницы</t>
  </si>
  <si>
    <t>Доход по инвестиционному депозиту, размещенному в исламском банке</t>
  </si>
  <si>
    <t>Прочие доходы, не перечисленные выше</t>
  </si>
  <si>
    <t xml:space="preserve">№ и дата депозитного договора, по которому начислен доход </t>
  </si>
  <si>
    <r>
      <t xml:space="preserve">к строке </t>
    </r>
    <r>
      <rPr>
        <b/>
        <sz val="10"/>
        <rFont val="Times New Roman(K)"/>
        <charset val="204"/>
      </rPr>
      <t xml:space="preserve">220.00.003 </t>
    </r>
    <r>
      <rPr>
        <sz val="10"/>
        <rFont val="Times New Roman(K)"/>
        <family val="1"/>
      </rPr>
      <t xml:space="preserve">"Прочие доходы" </t>
    </r>
  </si>
  <si>
    <t>VIII. Доходы по инвестиционному депозиту, размещенному в исламском банке</t>
  </si>
  <si>
    <t>Доход от безвозмездно полученного имущества</t>
  </si>
  <si>
    <t>Наименование контрагента, от которого поступило безвозмездное имущество, его БИН/ИИН</t>
  </si>
  <si>
    <t>IХ. Доходы от безвозмездно полученного имущества, работ, услуг</t>
  </si>
  <si>
    <t>Наименование безвозмездно переданного имущества, выполненных работ, оказанных услуг</t>
  </si>
  <si>
    <t>Х. Другие доходы, относящиеся к прочим доходам и не отраженным в отдельных налоговых регистрах</t>
  </si>
  <si>
    <t>Наименование доходов</t>
  </si>
  <si>
    <t>Комментарий</t>
  </si>
  <si>
    <t xml:space="preserve">Сумма дохода   </t>
  </si>
  <si>
    <t xml:space="preserve">Сумма дохода   в размере стоимости, отраженной в бухгалтерском учете в соответствии с МСФО            </t>
  </si>
  <si>
    <t>Статья 110 НК РК, предусматривает отнесение на вычеты полной суммы суточных, однако, так как ИП имеет совокупный доход, и его командировочные расходы не обложены ранее ИПН, превышение суммы суточных по сравнению с нормативом, относится в данную строку.</t>
  </si>
  <si>
    <t>Суммовая разница не является курсовой разницей</t>
  </si>
  <si>
    <t>Выплата нанесенного материального ущерба, который был нанесен физическим лицом.</t>
  </si>
  <si>
    <t>(перечисляется весь перечень других полученных доходов)</t>
  </si>
  <si>
    <t>Наименование контрагента, плательщика дохода, его БИН/ИИН или наименование дохода</t>
  </si>
  <si>
    <t>№ и дата документа, по которому начислен доход</t>
  </si>
  <si>
    <t xml:space="preserve">Начисленная сумма дохода             </t>
  </si>
  <si>
    <t xml:space="preserve">Начисленная сумма дохода   </t>
  </si>
  <si>
    <t>Дивиденды, полученные по акциям АО</t>
  </si>
  <si>
    <t>(перечисляются все АО, по акциям которых получены дивиденды)</t>
  </si>
  <si>
    <t>Наименование контрагентов, поставщиков и подрядчиков</t>
  </si>
  <si>
    <t>БИН/ИИН поставщика (подрядчика)</t>
  </si>
  <si>
    <t>(перечисляются все поставщики)</t>
  </si>
  <si>
    <t>ИТОГО приобретено ТМЗ</t>
  </si>
  <si>
    <t>МКО "Стимул"</t>
  </si>
  <si>
    <t>(перечисляются все контрагенты)</t>
  </si>
  <si>
    <t>МКО "Прогресс"</t>
  </si>
  <si>
    <t>ИТОГО  расходов на финансовые услуги</t>
  </si>
  <si>
    <t>в т.ч.:  А    товары, сырье, материалы</t>
  </si>
  <si>
    <t xml:space="preserve">             В     финансовые услуги</t>
  </si>
  <si>
    <t xml:space="preserve">             С     рекламные услуги</t>
  </si>
  <si>
    <t xml:space="preserve">             D     консультационные услуги</t>
  </si>
  <si>
    <t xml:space="preserve">             Е     маркетинговые услуги</t>
  </si>
  <si>
    <t xml:space="preserve">             F     дизайнерские услуги</t>
  </si>
  <si>
    <t xml:space="preserve">             G     инжиниринговые услуги</t>
  </si>
  <si>
    <t xml:space="preserve">             Н     прочие работы и услуги</t>
  </si>
  <si>
    <t>000000000000</t>
  </si>
  <si>
    <t>Номер строки</t>
  </si>
  <si>
    <t>Сумма расхода</t>
  </si>
  <si>
    <t xml:space="preserve">      заработная плата работников</t>
  </si>
  <si>
    <t xml:space="preserve">      материальные и социальные блага работников</t>
  </si>
  <si>
    <t xml:space="preserve">      (перечисляются прочие начисления работникам)</t>
  </si>
  <si>
    <t>ИТОГО  расходов на рекламные услуги</t>
  </si>
  <si>
    <t>ИТОГО  расходов на маркетинговые услуги</t>
  </si>
  <si>
    <t>ИТОГО  расходов на дизайнерские услуги</t>
  </si>
  <si>
    <t>ИТОГО  расходов на инжиниринговые услуги</t>
  </si>
  <si>
    <t>ИТОГО  расходов на прочие  услуги</t>
  </si>
  <si>
    <t>Наименование, БИН/ИИН  контрагента</t>
  </si>
  <si>
    <t>Признанная сумма штрафных санкций</t>
  </si>
  <si>
    <t>Сумма штрафных санкций, относимая на вычеты</t>
  </si>
  <si>
    <t>Период</t>
  </si>
  <si>
    <t>Сумма НДС к зачету</t>
  </si>
  <si>
    <t>Доля облагаемого оборота в общем обороте</t>
  </si>
  <si>
    <t>Сумма НДС, разрешенная к зачету</t>
  </si>
  <si>
    <t>Сумма НДС, не разрешенная к зачету и относимая на вычеты</t>
  </si>
  <si>
    <t xml:space="preserve">1 квартал </t>
  </si>
  <si>
    <t>2 квартал</t>
  </si>
  <si>
    <t>3 квартал</t>
  </si>
  <si>
    <t>4 квартал</t>
  </si>
  <si>
    <t>I. Вычеты по сумме НДС в связи с применением пропорционального метода отнесения в зачет</t>
  </si>
  <si>
    <t>II. Вычеты по сумме НДС в связи с передачей активов в качестве вклада в уставный капитал</t>
  </si>
  <si>
    <t>Наименование актива, передаваемого в уставный капитал</t>
  </si>
  <si>
    <t>Наименование компании-эмитента, ее БИН</t>
  </si>
  <si>
    <t>Основание (№ и дата документа)</t>
  </si>
  <si>
    <t>Дата совершения передачи</t>
  </si>
  <si>
    <t>Балансовая стоимость актива</t>
  </si>
  <si>
    <t>Сумма НДС,              12 %</t>
  </si>
  <si>
    <t>III. Вычеты по сумме НДС, ранее отнесенных в зачет в Декларации по НДС, по товарам, работам и услугам, использованных не в целях облагаемого налогом на добавленную стоимость оборота, но для осуществления деятельности, направленной на получение дохода</t>
  </si>
  <si>
    <t>Сумма оплаченного НДС, 12 %</t>
  </si>
  <si>
    <t>Наименование ТМЗ, выполненных работ, оказанных услуг</t>
  </si>
  <si>
    <t>Основание, по которому операция не включается в облагаемый оборот по НДС</t>
  </si>
  <si>
    <t>Стоимость ТМЗ, выполненных работ, оказанных услуг (без НДС)</t>
  </si>
  <si>
    <t>Наименование показателя, наименование контрагента и № и дата договора займа</t>
  </si>
  <si>
    <r>
      <t>Сумма собственного капитала по состоянию</t>
    </r>
    <r>
      <rPr>
        <sz val="10"/>
        <color theme="1"/>
        <rFont val="Arial"/>
        <family val="2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>на конец</t>
    </r>
    <r>
      <rPr>
        <sz val="10"/>
        <color theme="1"/>
        <rFont val="Arial"/>
        <family val="2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 xml:space="preserve">каждого месяца            ( </t>
    </r>
    <r>
      <rPr>
        <b/>
        <sz val="9"/>
        <color theme="1"/>
        <rFont val="Calibri"/>
        <family val="2"/>
        <charset val="204"/>
        <scheme val="minor"/>
      </rPr>
      <t xml:space="preserve">СК </t>
    </r>
    <r>
      <rPr>
        <sz val="9"/>
        <color theme="1"/>
        <rFont val="Calibri"/>
        <family val="2"/>
        <charset val="204"/>
        <scheme val="minor"/>
      </rPr>
      <t>)</t>
    </r>
  </si>
  <si>
    <r>
      <t xml:space="preserve">Максимальная сумма обязательств в месяце, кроме обязательств по: налогам, сборам и иным обязательным платежам в бюджет; зарплате и иным доходам работников; доходам будущих  периодов, за исключением доходов от взаимосвязанной стороны; вознаграждениям и комиссиям; дивидендам.     ( </t>
    </r>
    <r>
      <rPr>
        <b/>
        <sz val="9"/>
        <color theme="1"/>
        <rFont val="Calibri"/>
        <family val="2"/>
        <charset val="204"/>
        <scheme val="minor"/>
      </rPr>
      <t>СО )</t>
    </r>
  </si>
  <si>
    <r>
      <t>Б.</t>
    </r>
    <r>
      <rPr>
        <sz val="9"/>
        <color theme="1"/>
        <rFont val="Calibri"/>
        <family val="2"/>
        <charset val="204"/>
        <scheme val="minor"/>
      </rPr>
      <t xml:space="preserve"> Сумма вознаграждения, выплачиваемого взаимосвязанной стороне, за исключением сумм, включенных в показатель Д.(тенге)</t>
    </r>
  </si>
  <si>
    <r>
      <t>Д.</t>
    </r>
    <r>
      <rPr>
        <sz val="9"/>
        <color theme="1"/>
        <rFont val="Calibri"/>
        <family val="2"/>
        <charset val="204"/>
        <scheme val="minor"/>
      </rPr>
      <t xml:space="preserve"> Сумма вознаграждений за кредиты (займы), выдаваемые кредитным товариществом, созданным в РК (тенге)</t>
    </r>
  </si>
  <si>
    <r>
      <t xml:space="preserve">А. </t>
    </r>
    <r>
      <rPr>
        <sz val="9"/>
        <color theme="1"/>
        <rFont val="Calibri"/>
        <family val="2"/>
        <charset val="204"/>
        <scheme val="minor"/>
      </rPr>
      <t>Сумма прочих вознаграждений, определенных статьей 12 НК РК, не отраженных в пунктах Б,В,Г,Д. В суммы вознаграждений не засчитываются вознаграждения по кредитам (займам), полученных на строительство и начисленные в период строительства (тенге).</t>
    </r>
  </si>
  <si>
    <r>
      <t xml:space="preserve">Г. </t>
    </r>
    <r>
      <rPr>
        <sz val="9"/>
        <color theme="1"/>
        <rFont val="Calibri"/>
        <family val="2"/>
        <charset val="204"/>
        <scheme val="minor"/>
      </rPr>
      <t>Сумма вознаграждения, выплачиваемого независимой стороне по займам, предоставленным под депозит или обеспеченную гарантию, поручительство или иной формы обеспечения, за исключением сумм, включенных в показатель В.(тенге)</t>
    </r>
  </si>
  <si>
    <t xml:space="preserve">31 января </t>
  </si>
  <si>
    <t>28 февраля</t>
  </si>
  <si>
    <t>31 марта</t>
  </si>
  <si>
    <t>30 апреля</t>
  </si>
  <si>
    <t>31 мая</t>
  </si>
  <si>
    <t>30 июня</t>
  </si>
  <si>
    <t>31 июля</t>
  </si>
  <si>
    <t>31 августа</t>
  </si>
  <si>
    <t>30 сентября</t>
  </si>
  <si>
    <t>31 октября</t>
  </si>
  <si>
    <t>30 ноября</t>
  </si>
  <si>
    <t>31 декабря</t>
  </si>
  <si>
    <t>ИТОГО сумма</t>
  </si>
  <si>
    <r>
      <t xml:space="preserve">Среднегодовые остатки </t>
    </r>
    <r>
      <rPr>
        <b/>
        <sz val="10"/>
        <rFont val="Times New Roman(K)"/>
        <charset val="204"/>
      </rPr>
      <t xml:space="preserve">СК </t>
    </r>
    <r>
      <rPr>
        <sz val="10"/>
        <rFont val="Times New Roman(K)"/>
        <family val="1"/>
      </rPr>
      <t xml:space="preserve">и </t>
    </r>
    <r>
      <rPr>
        <b/>
        <sz val="10"/>
        <rFont val="Times New Roman(K)"/>
        <charset val="204"/>
      </rPr>
      <t xml:space="preserve">СО </t>
    </r>
    <r>
      <rPr>
        <sz val="10"/>
        <rFont val="Times New Roman(K)"/>
        <family val="1"/>
      </rPr>
      <t>( строка ИТГО / 12)</t>
    </r>
  </si>
  <si>
    <t>Сумма расходов по вознаграждениям за год</t>
  </si>
  <si>
    <r>
      <rPr>
        <b/>
        <sz val="10"/>
        <rFont val="Times New Roman(K)"/>
        <charset val="204"/>
      </rPr>
      <t>ИТОГО</t>
    </r>
    <r>
      <rPr>
        <sz val="10"/>
        <rFont val="Times New Roman(K)"/>
        <charset val="204"/>
      </rPr>
      <t xml:space="preserve"> сумма вознаграждений по видам  </t>
    </r>
    <r>
      <rPr>
        <b/>
        <sz val="10"/>
        <rFont val="Times New Roman(K)"/>
        <charset val="204"/>
      </rPr>
      <t>А, Б, В, Г, Д</t>
    </r>
  </si>
  <si>
    <t xml:space="preserve">* ПК * (итог гр.4 + итог гр.5 + итог гр.6) = </t>
  </si>
  <si>
    <r>
      <t xml:space="preserve">Согласно статьи 103 НК РК  </t>
    </r>
    <r>
      <rPr>
        <b/>
        <sz val="12"/>
        <rFont val="Times New Roman(K)"/>
        <charset val="204"/>
      </rPr>
      <t>ПК (</t>
    </r>
    <r>
      <rPr>
        <sz val="12"/>
        <rFont val="Times New Roman(K)"/>
        <family val="1"/>
      </rPr>
      <t xml:space="preserve">предельный коэффициент) = </t>
    </r>
    <r>
      <rPr>
        <b/>
        <sz val="12"/>
        <rFont val="Times New Roman(K)"/>
        <charset val="204"/>
      </rPr>
      <t>4</t>
    </r>
  </si>
  <si>
    <r>
      <t>(А + Д) + (СК/СО) * (ПК) * (Б + В + Г)= (</t>
    </r>
    <r>
      <rPr>
        <sz val="12"/>
        <color rgb="FF000000"/>
        <rFont val="Times New Roman"/>
        <family val="1"/>
        <charset val="204"/>
      </rPr>
      <t xml:space="preserve">Итог гр.8 + Итог гр.7) + (ср.год.остатки гр.2/ ср.год.остатки гр.3) * </t>
    </r>
  </si>
  <si>
    <t>Вид представительских расходов</t>
  </si>
  <si>
    <t>Обоснование (№ и дата приказа на проведение представительских мероприятий)</t>
  </si>
  <si>
    <t>ИТОГО представительских расходов</t>
  </si>
  <si>
    <r>
      <rPr>
        <b/>
        <sz val="10"/>
        <rFont val="Times New Roman(K)"/>
        <charset val="204"/>
      </rPr>
      <t>Справочно</t>
    </r>
    <r>
      <rPr>
        <sz val="10"/>
        <rFont val="Times New Roman(K)"/>
        <family val="1"/>
      </rPr>
      <t>: Сумма расходов по доходам работников за налоговый период</t>
    </r>
  </si>
  <si>
    <t>1 % от суммы расходов по доходам работников</t>
  </si>
  <si>
    <t>Дата отнесения на доходы</t>
  </si>
  <si>
    <t>Сумма сомнительного требования, включенная в доход, тенге</t>
  </si>
  <si>
    <t>Дата и основание возникновения сомнительного требования</t>
  </si>
  <si>
    <t>Сумма сомнительного требования, относимая на вычеты (тенге)</t>
  </si>
  <si>
    <t>Примечания</t>
  </si>
  <si>
    <t>220.04.001</t>
  </si>
  <si>
    <t>220.04.002</t>
  </si>
  <si>
    <t>220.04.003</t>
  </si>
  <si>
    <t>220.04.004</t>
  </si>
  <si>
    <t>220.04.005</t>
  </si>
  <si>
    <t>220.04.006</t>
  </si>
  <si>
    <t>220.04.007</t>
  </si>
  <si>
    <t>220.04.008</t>
  </si>
  <si>
    <t>220.04.009</t>
  </si>
  <si>
    <t>220.004.010</t>
  </si>
  <si>
    <t>220.04.011</t>
  </si>
  <si>
    <t>220.04.012</t>
  </si>
  <si>
    <t>ВСЕГО доходов, полученных по дивидендам АО   (Строка 220.00.005)</t>
  </si>
  <si>
    <t>ВСЕГО доходов от безвозмездно полученного имущества                                                                                   (включается в строку 220.00.003)</t>
  </si>
  <si>
    <t>ВСЕГО других доходов, не отраженных в отдельных налоговых регистрах                                                                          (включается в строку 220.00.003)</t>
  </si>
  <si>
    <t>ИТОГО доходов по инвестиционным депозитам, размещенным в исламском банке                                                  (включается в строку 220.00.003)</t>
  </si>
  <si>
    <t>ВСЕГО доходов от реализации  (Строка 220.00.001)</t>
  </si>
  <si>
    <t>Показатели</t>
  </si>
  <si>
    <r>
      <t>ВСЕГО доход от прироста стоимости (</t>
    </r>
    <r>
      <rPr>
        <b/>
        <sz val="10"/>
        <rFont val="Times New Roman(K)"/>
        <charset val="204"/>
      </rPr>
      <t>итоги таблиц I и II</t>
    </r>
    <r>
      <rPr>
        <b/>
        <sz val="12"/>
        <rFont val="Times New Roman(K)"/>
        <charset val="204"/>
      </rPr>
      <t>)    (Строка 220.00.002)</t>
    </r>
  </si>
  <si>
    <r>
      <rPr>
        <sz val="10"/>
        <color theme="1"/>
        <rFont val="Calibri"/>
        <family val="2"/>
        <charset val="204"/>
        <scheme val="minor"/>
      </rPr>
      <t>Стоимость реализации</t>
    </r>
    <r>
      <rPr>
        <sz val="8"/>
        <color theme="1"/>
        <rFont val="Calibri"/>
        <family val="2"/>
        <charset val="204"/>
        <scheme val="minor"/>
      </rPr>
      <t xml:space="preserve"> (стоимость вклада)</t>
    </r>
  </si>
  <si>
    <t>ВСЕГО прочих доходов    (Строка 220.00.003)</t>
  </si>
  <si>
    <t>ИТОГО доходов от списания обязательств                                            (включается в строку 220.00.003)</t>
  </si>
  <si>
    <t>ИТОГО доходов по сомнительным обязательствам   (включается в строку 220.00.003)</t>
  </si>
  <si>
    <t>ВСЕГО доходов от выбытия фиксированных активов  (включается в строку 220.00.003)</t>
  </si>
  <si>
    <t>ИТОГО доходов от присужденных или признанных контрагентами штрафных санкций   (включается в строку 220.00.003)</t>
  </si>
  <si>
    <t>ВСЕГО доходов от дивидендов; вознаграждений по депозиту, долговой ценной бумаге, векселю, исламскому арендному сертификату; выигрышей (включается в строку 220.00.003)</t>
  </si>
  <si>
    <t>Разница в сумме оценки: "+" - положительная разница;        "-" - отрицательная разница                                                                                 (Строка 220.00.006)</t>
  </si>
  <si>
    <t>В Е Д О М О С Т Ь</t>
  </si>
  <si>
    <t>Фамилия, имя, отчество</t>
  </si>
  <si>
    <t>Должность</t>
  </si>
  <si>
    <t>Начислено зарплаты</t>
  </si>
  <si>
    <t>Удержано из зарплаты</t>
  </si>
  <si>
    <t>ИТОГО к выдаче на руки</t>
  </si>
  <si>
    <t>Начислено соцналога</t>
  </si>
  <si>
    <t>Начислено соцотчислений</t>
  </si>
  <si>
    <t>За отраб. время или выполн. работы</t>
  </si>
  <si>
    <t>Дополнительные выплаты</t>
  </si>
  <si>
    <t>ИТОГО начислено</t>
  </si>
  <si>
    <t>ИПН</t>
  </si>
  <si>
    <t>ИТОГО удержано</t>
  </si>
  <si>
    <t>Руководитель (индивидуальный предприниматель) _____________________</t>
  </si>
  <si>
    <t>фамилия,имя,отчество</t>
  </si>
  <si>
    <t>Главный бухгалтер  ________________________________              ____________________</t>
  </si>
  <si>
    <t xml:space="preserve">                                    фамилия,имя,отчество                                                                  подпись</t>
  </si>
  <si>
    <t xml:space="preserve">Премия, доплаты </t>
  </si>
  <si>
    <t xml:space="preserve">Заявленный доход индивидуального предпринимателя   за 1 квартал </t>
  </si>
  <si>
    <t xml:space="preserve">  за 2 квартал</t>
  </si>
  <si>
    <t xml:space="preserve">  за 3 квартал</t>
  </si>
  <si>
    <t xml:space="preserve">  за 4 квартал</t>
  </si>
  <si>
    <t>ИТОГО за год</t>
  </si>
  <si>
    <t>1МРП в м-ц</t>
  </si>
  <si>
    <t>2 МРП в м-ц</t>
  </si>
  <si>
    <t>ВСЕГО (Рабочие +ИП)</t>
  </si>
  <si>
    <t>(стр.220.009 IV)</t>
  </si>
  <si>
    <t>Сведения о заявленном доходе ИП и его налогообложении</t>
  </si>
  <si>
    <t>Наименование накопительного пенсионного фонда, с которым заключен договор</t>
  </si>
  <si>
    <t>Перио действия договора          (с____ до_____ )</t>
  </si>
  <si>
    <t>Ежемесячная сумма добровольных взносов в НПФ по договору</t>
  </si>
  <si>
    <t>Сумма добровольных взносов в НПФ, принимаемая на вычеты за отчетный период</t>
  </si>
  <si>
    <t>Вид страхования</t>
  </si>
  <si>
    <t>Оплачено страховой премии за налоговый период</t>
  </si>
  <si>
    <t xml:space="preserve">Сумма страховой премии, принимаемая на вычеты </t>
  </si>
  <si>
    <t>Наименование налогов и прочих платежей в бюджет</t>
  </si>
  <si>
    <t>Исчислено, начислено и не уплачено в предыдущий период</t>
  </si>
  <si>
    <t>Исчислено, начислено в текущем периоде</t>
  </si>
  <si>
    <t>Уплачено в текущем периоде</t>
  </si>
  <si>
    <t xml:space="preserve">Подлежит вычету </t>
  </si>
  <si>
    <t>Налог на автотранспорт</t>
  </si>
  <si>
    <t>Плата за аренду земли</t>
  </si>
  <si>
    <t>Излишне уплачено в предыдущем периоде</t>
  </si>
  <si>
    <t>Примечание: На вычеты принимаем сумму оплаченных налогов, но не выше начисленных. То есть гр.7 = (гр.3+гр.6), но в пределах, то есть не выше, чем (гр.4 + гр.5)</t>
  </si>
  <si>
    <t>Наименование банка</t>
  </si>
  <si>
    <t>Общая сумма займа</t>
  </si>
  <si>
    <t>Наименование контрагента, которому  были сделана оплата</t>
  </si>
  <si>
    <t>Вид медицинских услуг, за которые была произведена оплата</t>
  </si>
  <si>
    <t>Наименование и реквизиты документа, по которому была произведена оплата</t>
  </si>
  <si>
    <t>Обоснование оплаченных услуг (рецепт, выписанный на имя ИП;  заключение врача, выданного ИП и т.п.)</t>
  </si>
  <si>
    <t xml:space="preserve">Сумма  оплаты за медицинские услуги, принимаемая на вычеты </t>
  </si>
  <si>
    <r>
      <t xml:space="preserve">к строке </t>
    </r>
    <r>
      <rPr>
        <b/>
        <sz val="10"/>
        <rFont val="Times New Roman(K)"/>
        <family val="1"/>
      </rPr>
      <t>220.00.024</t>
    </r>
    <r>
      <rPr>
        <sz val="10"/>
        <rFont val="Times New Roman(K)"/>
        <family val="1"/>
      </rPr>
      <t xml:space="preserve"> "Прочие вычеты"</t>
    </r>
  </si>
  <si>
    <t>Вычеты по командировочным расходам</t>
  </si>
  <si>
    <t>Вычеты по оплаченным сомнительным обязательствам</t>
  </si>
  <si>
    <t>Вычеты по курсовой разнице</t>
  </si>
  <si>
    <t>I. Сумма компенсаций на командировочные расходы</t>
  </si>
  <si>
    <t>Фамилия И.О. командированного работника и дата командировки</t>
  </si>
  <si>
    <t>Расходы на проживание</t>
  </si>
  <si>
    <t>Виды расходов</t>
  </si>
  <si>
    <t>Прочие расходы</t>
  </si>
  <si>
    <t>ИТОГО командировочных расходов</t>
  </si>
  <si>
    <t>Командировки в пределах РК</t>
  </si>
  <si>
    <t>ИТОГО командировочных расходов в пределах РК</t>
  </si>
  <si>
    <t>Командировки за пределами РК</t>
  </si>
  <si>
    <t>ИТОГО командировочные расходы за пределами РК</t>
  </si>
  <si>
    <t>II. Вычет по оплаченным сомнительным обязательствам</t>
  </si>
  <si>
    <t>Сумма сомнительного обязательства, включенная в доход</t>
  </si>
  <si>
    <t>Дата и основание выплаты</t>
  </si>
  <si>
    <t xml:space="preserve">Сумма выплаты, относимая на вычеты </t>
  </si>
  <si>
    <t>Прочие расходы, не перечисленные выше</t>
  </si>
  <si>
    <t>ВСЕГО прочих вычетов    (Строка 220.00.024)</t>
  </si>
  <si>
    <t>Наименование прочих расходов (вид расходов)</t>
  </si>
  <si>
    <t>Обоснование законности вычетов в соответствии с НК РК</t>
  </si>
  <si>
    <t>Наименование и реквизиты документа, подтв.расходы</t>
  </si>
  <si>
    <t>Расходы на оплату курсов по повышению квалификации ИП или наемных работников ИП, произведенных за счет средств ИП</t>
  </si>
  <si>
    <t>Счета-фактуры обучающей организации и документ, подтверждающий оплату счетов</t>
  </si>
  <si>
    <t>Расходы по проведению гарантийного ремонта ранее реализованных товаров</t>
  </si>
  <si>
    <t>Акт выполненных работ по гарантийному обязательству</t>
  </si>
  <si>
    <t>(расшифровка всех прочих расходов, которые были произведены в отчетном году и по действующему НК относятся на вычеты)</t>
  </si>
  <si>
    <t>Корректировка расходов</t>
  </si>
  <si>
    <t>Наименование покупателей и заказчиков</t>
  </si>
  <si>
    <t>Реквизиты международного договора</t>
  </si>
  <si>
    <t>№ и дата письма (акта проверки) налогового органа</t>
  </si>
  <si>
    <t>Наименование товара, работ, услуг</t>
  </si>
  <si>
    <t>Ед-ца измер.</t>
  </si>
  <si>
    <t>Объем</t>
  </si>
  <si>
    <t>Цена по договору</t>
  </si>
  <si>
    <t>Цена по ЗРК «О транф. ценообразов.</t>
  </si>
  <si>
    <r>
      <t xml:space="preserve">Корректировка </t>
    </r>
    <r>
      <rPr>
        <sz val="8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« + » </t>
    </r>
    <r>
      <rPr>
        <b/>
        <sz val="9"/>
        <color theme="1"/>
        <rFont val="Times New Roman"/>
        <family val="1"/>
        <charset val="204"/>
      </rPr>
      <t>если гр.9 больше гр.8, то (гр.9-гр.8)*гр.7)</t>
    </r>
  </si>
  <si>
    <t>а) Превышение расходов над доходами при эксплуатации объектов социальной сферы, используемых при осуществлении деятельности по организации общественного питания работников, дошкольного воспитания и обучения, социальной защиты и социального обеспечения детей, престарелых и инвалидов:</t>
  </si>
  <si>
    <t>Понесенные расходы по видам</t>
  </si>
  <si>
    <t>Наименование расходов</t>
  </si>
  <si>
    <t>Полученные доходы по видам</t>
  </si>
  <si>
    <t>Сумма доходов</t>
  </si>
  <si>
    <t>А. ИТОГО расходов</t>
  </si>
  <si>
    <t>В. ИТОГО доходов</t>
  </si>
  <si>
    <t>б). Стоимость имущества, переданного некоммерческим организациям и организациям, осуществляющим деятельность в социальной сфере, на безвозмездной основе, спонсорская и благотворительная помощь</t>
  </si>
  <si>
    <t>Наименование контрагента, получившего имущество на безвозмездной основе, спонсорскую или благотворительную помощь.    Его РНН/БИН (ИИН)</t>
  </si>
  <si>
    <t>Наименование имущества переданного безвозмездно, в качестве спонсорской или благотворительной помощи</t>
  </si>
  <si>
    <t>Основание для передачи (№ и дата приказа ИП)</t>
  </si>
  <si>
    <t>Балансовая стоимость безвозмездно переданного имущества, оказанной спонсорской и благотворительной помощи ( тенге)</t>
  </si>
  <si>
    <t>Безвозмездно переданное имущество</t>
  </si>
  <si>
    <t>Спонсорская помощь</t>
  </si>
  <si>
    <t>Благотворительная помощь</t>
  </si>
  <si>
    <t xml:space="preserve">ИТОГО  </t>
  </si>
  <si>
    <t>1.</t>
  </si>
  <si>
    <t>2.</t>
  </si>
  <si>
    <t>3.</t>
  </si>
  <si>
    <t>Всего итого по таблицам а) и б)</t>
  </si>
  <si>
    <t xml:space="preserve">4. </t>
  </si>
  <si>
    <t>ФИО обучающегося, № и дата приказа и договора</t>
  </si>
  <si>
    <t>Сумма фактических расходов</t>
  </si>
  <si>
    <t>Установленный предел расходов на основании постановления Правительства</t>
  </si>
  <si>
    <t>Оплата обучения</t>
  </si>
  <si>
    <t>Оплата проживания</t>
  </si>
  <si>
    <t>Финансовая поддержка обучающегося</t>
  </si>
  <si>
    <t>Оплата проезда (туда и обратно) -один раз за все время учебы.</t>
  </si>
  <si>
    <t>ИНН</t>
  </si>
  <si>
    <t xml:space="preserve">ИИН </t>
  </si>
  <si>
    <t xml:space="preserve">  Х</t>
  </si>
  <si>
    <t>Плата за эмиссии в окружающую среду</t>
  </si>
  <si>
    <t>Комиссия банка за оформление кредита</t>
  </si>
  <si>
    <t>Сумма превышения  суточных, выплаченная индивидуальному предпринимателю, по сравнению с предусмотреным размером (п.п. 4 п.3 статьи 155 НК РК)</t>
  </si>
  <si>
    <t>Суммовая разница, полученная при конвертации валюты</t>
  </si>
  <si>
    <t>ВСЕГО доходов от уступки права требования  (включается в строку 220.00.003)</t>
  </si>
  <si>
    <t>Период действия страховки          (с____ до_____ )</t>
  </si>
  <si>
    <t>Дата признания дохода от уступки права требования</t>
  </si>
  <si>
    <t>Группа "Компьютеры"</t>
  </si>
  <si>
    <t>Величина стоимостного баланса группы (II, III, IV) при выбытии всех фиксированных активов</t>
  </si>
  <si>
    <t>Величина стоимостного баланса группы (подгрупп) менее 300 МРП, относимая на вычет</t>
  </si>
  <si>
    <t>Стоимостные балансы подгрупп (групп) на конец налогового периода  с учетом корректировки   (гр.11 - гр.12 - гр.13  - гр.14)</t>
  </si>
  <si>
    <t>Работы, услуги, связанные с текущим ремонтом основных средств</t>
  </si>
  <si>
    <t xml:space="preserve">Налоговый период  </t>
  </si>
  <si>
    <t xml:space="preserve">Сумма соц. налога </t>
  </si>
  <si>
    <t>МРЗП</t>
  </si>
  <si>
    <t>МРП</t>
  </si>
  <si>
    <t>Уплачены отчисления на ОСМС</t>
  </si>
  <si>
    <t>Уплачены взносы на ОСМС</t>
  </si>
  <si>
    <t>Вычеты по фиксированным активам</t>
  </si>
  <si>
    <t xml:space="preserve">Стоимостный баланс подгруппы (по I группе) или группы (по II, III, IV группам) на начало налогового периода + Стоимость, поступивших фиксированных активов в налоговом периоде + Последующие расходы, относимые на увеличение стоимостных балансов групп (подгрупп) </t>
  </si>
  <si>
    <t>Стоимость выбывших фиксированных активов подгруппы (по I группе) или группы (по  II, III и IV группам), определенная в соответствии со статьей 119 НК</t>
  </si>
  <si>
    <t>Сумма погашения вознаграждения по займу, принимаемая на вычеты за отчетный период</t>
  </si>
  <si>
    <t>Вычеты по камандировочным расходам</t>
  </si>
  <si>
    <t>АЛИМЕНТЫ</t>
  </si>
  <si>
    <t>ИТОГО доходов по алиментам</t>
  </si>
  <si>
    <t>Сумма  оплаты за медицинские услуги</t>
  </si>
  <si>
    <t xml:space="preserve">по НАЧИСЛЕНИЮ ОПЛАТЫ ТРУДА  за    весь   </t>
  </si>
  <si>
    <t>Налоговый период  -</t>
  </si>
  <si>
    <t xml:space="preserve">Индивидуальный  предприниматель </t>
  </si>
  <si>
    <t>Облагаемый доход социальным налогом</t>
  </si>
  <si>
    <t>Здание</t>
  </si>
  <si>
    <t>300 МРП</t>
  </si>
  <si>
    <t>Гараж</t>
  </si>
  <si>
    <t>Трансформатор</t>
  </si>
  <si>
    <t>Генератор</t>
  </si>
  <si>
    <t>Доход от реализации фиксированных активов</t>
  </si>
  <si>
    <t>Компьютер 1</t>
  </si>
  <si>
    <t>Компьютер 2</t>
  </si>
  <si>
    <t>Компьютер 3</t>
  </si>
  <si>
    <t>Мебель</t>
  </si>
  <si>
    <t>Сейф</t>
  </si>
  <si>
    <t>Прочие</t>
  </si>
  <si>
    <t>Величина стоимостного баланса группы и признаваемый убыток по подгруппам (1 группы) при выбытии всех фиксированных активов</t>
  </si>
  <si>
    <t>Переносимый убыток по подгруппам I группы</t>
  </si>
  <si>
    <t>Суточные в пределах нормы</t>
  </si>
  <si>
    <t>Количество дней командировки</t>
  </si>
  <si>
    <t>МЗП</t>
  </si>
  <si>
    <t>05</t>
  </si>
  <si>
    <t>Реализация товаров (розничная торговля)</t>
  </si>
  <si>
    <t>Реализация товаров (мелкооптовая торговля)</t>
  </si>
  <si>
    <t xml:space="preserve">Корректировка дохода  индивидуального предпринимателя, полученного совокупно за налоговый период, в соответствии с пунктом 1 статьи 241 Налогового кодекса                                                                                                                                                                    </t>
  </si>
  <si>
    <t xml:space="preserve">Корректировка дохода  индивидуального предпринимателя, полученного совокупно за налоговый период, в соответствии с пунктом 2 статьи 241 Налогового кодекса                                                                                                                                                                    </t>
  </si>
  <si>
    <t xml:space="preserve">Корректировка доходов и вычетов в соответствии со статьей 287 Налогового кодекса   (220.00.007I - 220.00.007II)                                                                                                                                                                 </t>
  </si>
  <si>
    <r>
      <t xml:space="preserve">к строке </t>
    </r>
    <r>
      <rPr>
        <b/>
        <sz val="10"/>
        <rFont val="Times New Roman(K)"/>
        <charset val="204"/>
      </rPr>
      <t xml:space="preserve">220.00.006 </t>
    </r>
    <r>
      <rPr>
        <sz val="10"/>
        <rFont val="Times New Roman(K)"/>
        <family val="1"/>
      </rPr>
      <t xml:space="preserve">"Корректировка дохода ИП                                                                                             в соответствии с пунктом 1 статьи 241 НК РК"                                                                               </t>
    </r>
  </si>
  <si>
    <r>
      <t xml:space="preserve">к строке </t>
    </r>
    <r>
      <rPr>
        <b/>
        <sz val="10"/>
        <rFont val="Times New Roman(K)"/>
        <charset val="204"/>
      </rPr>
      <t xml:space="preserve">220.00.006 </t>
    </r>
    <r>
      <rPr>
        <sz val="10"/>
        <rFont val="Times New Roman(K)"/>
        <family val="1"/>
      </rPr>
      <t xml:space="preserve">"Корректировка дохода ИП                                                                                                                       в соответствии с пунктом 2 статьи 241 НК РК"                                                                               </t>
    </r>
  </si>
  <si>
    <t xml:space="preserve">Возврат товара </t>
  </si>
  <si>
    <t>Изменение условий сделки</t>
  </si>
  <si>
    <t>Корректировка доходов,  в соответствии с законом о трансфертном ценообразовании</t>
  </si>
  <si>
    <t>Корректировка расходов,  в соответствии с законом о трансфертном ценообразовании</t>
  </si>
  <si>
    <t>ИТОГО сумма корректировки вычетов (Строка 220.00.009 )</t>
  </si>
  <si>
    <r>
      <t xml:space="preserve">к строке </t>
    </r>
    <r>
      <rPr>
        <b/>
        <sz val="10"/>
        <rFont val="Times New Roman(K)"/>
        <charset val="204"/>
      </rPr>
      <t xml:space="preserve">220.00.009 </t>
    </r>
    <r>
      <rPr>
        <sz val="10"/>
        <rFont val="Times New Roman(K)"/>
        <family val="1"/>
      </rPr>
      <t>"Корректировка вычетов в соответствии с ЗРК "О трансфертном ценообразовании"</t>
    </r>
  </si>
  <si>
    <r>
      <t xml:space="preserve">к строке </t>
    </r>
    <r>
      <rPr>
        <b/>
        <sz val="10"/>
        <rFont val="Times New Roman(K)"/>
        <charset val="204"/>
      </rPr>
      <t xml:space="preserve">220.00.008 </t>
    </r>
    <r>
      <rPr>
        <sz val="10"/>
        <rFont val="Times New Roman(K)"/>
        <family val="1"/>
      </rPr>
      <t>"Корректировка доходов  в соответствии с ЗРК "О трансфертном ценообразовании"</t>
    </r>
  </si>
  <si>
    <t>ИТОГО сумма корректировки доходов (Строка 220.00.008 )</t>
  </si>
  <si>
    <t>Налогооблагаемый доход индивидуального предпринимателя, полученный совокупно за налоговый период с учетом корректировок и вычетов (220.00.004-220.00.005+ или - 220.00.006 - 220.00.021 + 220.00.007 + 220.00.008 - 220 00 009)</t>
  </si>
  <si>
    <t xml:space="preserve">Расходы по реализованным товарам(работам, услугам)(220.00.011I-220.00.011II+220.00.011III+ 220.00.011IV+220.00.011V-220.00.011VI -220.00.011VII-220.00.011VIII-220.00.011IX)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</si>
  <si>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Отчисления в ГФСС, ФСМС</t>
  </si>
  <si>
    <t>Прочие вычеты</t>
  </si>
  <si>
    <t xml:space="preserve">ВСЕГО ВЫЧЕТОВ (сумма строк с 220.00.011 по 220.00.020 ) </t>
  </si>
  <si>
    <t>Стоимость работ и услуг, себестоимость ТМЗ, не относимые на вычеты на основании статьи 264 НК</t>
  </si>
  <si>
    <t>Сумма НДС, относимая на вычеты по основаниям, установленных пунктом 9 статьи 243 Налогового кодекса</t>
  </si>
  <si>
    <t>Раздел. Налоговые вычеты</t>
  </si>
  <si>
    <t>Налоговые вычеты в виде обязательных пенсионных взносов</t>
  </si>
  <si>
    <t>Налоговые вычеты в виде пенсионных выплат и договорам накопительного страхования</t>
  </si>
  <si>
    <t>Стандартные налоговые вычеты</t>
  </si>
  <si>
    <t>Прочие налоговые вычеты</t>
  </si>
  <si>
    <t>по добровольным пенсионным взносам</t>
  </si>
  <si>
    <t>на медицину</t>
  </si>
  <si>
    <t>по вознаграждениям</t>
  </si>
  <si>
    <t>ВСЕГО НАЛОГОВЫХ ВЫЧЕТОВ (сумма строк с 220.00.022 по 220.00.025)</t>
  </si>
  <si>
    <t>Доходы из иностранных источников (итоговая сумма графы F формы 220.03)</t>
  </si>
  <si>
    <t>ВСЕГО ОБЛАГАЕМОГО ДОХОДА (УБЫТКА) ИНДИВИДУАЛЬНОГО ПРЕДПРИНИМАТЕЛЯ                               (220.00.010 - 220.00.028)</t>
  </si>
  <si>
    <t>Суммарная КИК и ПУ КИК (итоговая суммаграфы I формы 220.05)</t>
  </si>
  <si>
    <t>ИТОГО НАЛОГООБЛАГАЕМОГО ДОХОДА (УБЫТКА)                               (220.00.029 + 220.00.030)</t>
  </si>
  <si>
    <t>Убыток, подлежащий переносу                                                                                                                                                                        (220.00.031+220.04.008I)</t>
  </si>
  <si>
    <t>уменьшение в соответствии с подпунктом 1) и 2) пункта 1 статьи 288 Налогового кодекса</t>
  </si>
  <si>
    <t>уменьшение в соответствии с подпунктом 4) пункта 1 статьи 288 Налогового кодекса</t>
  </si>
  <si>
    <t>Облагаемый доход индивидуального предпринимателя с учетом уменьшения                                                                                                                                                         (220.00.031 - 220.00.033)</t>
  </si>
  <si>
    <t>ОБЛАГАЕМЫЙ ДОХОД ИНДИВИДУАЛЬНОГО ПРЕДПРИНИМАТЕЛЯ, ОСУЩЕСТВЛЯЮЩЕГО ЭЛЕКТРОННУЮ ТОРГОВЛЮ ТОВАРАМИ</t>
  </si>
  <si>
    <t>Корректировка дохода в сооветствии со статьей 341 Налогового коедкса</t>
  </si>
  <si>
    <t>Ставка ИПН %</t>
  </si>
  <si>
    <t>ИПН с облагаемого дохода (220.00.039 х 220.00.040 )</t>
  </si>
  <si>
    <t>220.00.042</t>
  </si>
  <si>
    <t>Исчисленная сумма ИПН (220.00.041- 220.00.042 I-220.00.0420 II- 220.00.042III- 220.00.042IV-220.00.042V-220.00.042VI)</t>
  </si>
  <si>
    <t>220.00.043</t>
  </si>
  <si>
    <t>220.00.044</t>
  </si>
  <si>
    <t>220.00.045</t>
  </si>
  <si>
    <t>Зачет иностранного налога с финансовй прибыли КИК или ПУ КИК (итоговое значение графы К формы  220.05)</t>
  </si>
  <si>
    <t>КПН, удержанный у источника выплаты в РК с дохода или налогооблагаемого дохода КИК из источников в РК</t>
  </si>
  <si>
    <t>Уменьшение ИПН в соответствии с налоговым законодательством</t>
  </si>
  <si>
    <t>ВСЕГО НАЛОГА К УПЛАТЕ (220.00.042 - 220.00.043)</t>
  </si>
  <si>
    <t>БИН аппарата акимов городов районного значения, сел, поселков, сельских округов</t>
  </si>
  <si>
    <t>Сумма соц. Отчисл.  (гр14 х 3,5%)</t>
  </si>
  <si>
    <t>Ставка</t>
  </si>
  <si>
    <t>(стр.220.00.014)</t>
  </si>
  <si>
    <t>(в реестр по налогам)</t>
  </si>
  <si>
    <t>(в стр.220.00.014)</t>
  </si>
  <si>
    <t>(стр.220.00.022)</t>
  </si>
  <si>
    <t>Расходы по начисленным доходам работников и иным выплатам физическим лицам - ВСЕГО (Строка 220.00.011 IV)</t>
  </si>
  <si>
    <t>ИТОГО  расходов по строке 220.00.011 IV</t>
  </si>
  <si>
    <t>к строке 220.00.011 "Расходы по реализованным товарам (работам, услугам)"</t>
  </si>
  <si>
    <t>ТМЗ на начало налогового периода (Строка 220.00.011 I)</t>
  </si>
  <si>
    <t>ТМЗ на конец налогового периода (Строка 220.00.011 II)</t>
  </si>
  <si>
    <t>Приобретено ТМЗ, работ, услуг - ВСЕГО (Строка 220.00.011 III)</t>
  </si>
  <si>
    <t>Стоимость работ и услуг, себестоимость ТМЗ, признаные расходами будущих периодов в предыдущем налоговом периоде и относимые на вычеты в отчетном налоговом периоде - ВСЕГО (Строка 220.00.011 V)</t>
  </si>
  <si>
    <t>ИТОГО  расходов по строке 220.00.011 V</t>
  </si>
  <si>
    <t>Стоимость работ и услуг, себестоимость ТМЗ, признаваемые последующими расходами  - ВСЕГО (Строка 220.00.011 VI)</t>
  </si>
  <si>
    <t>ИТОГО  расходов по строке 220.00.011 VI</t>
  </si>
  <si>
    <t>Стоимость работ и услуг, себестоимость ТМЗ, включаемые в первоначальную стоимость фиксированных активов, объектов перференций, активов, не подлежащих амортизации  - ВСЕГО (Строка 220.00.011 VII)</t>
  </si>
  <si>
    <t>ИТОГО  расходов по строке 220.00.011 VII</t>
  </si>
  <si>
    <t>ИТОГО  расходов по строке 220.00.011 VIII</t>
  </si>
  <si>
    <t>Стоимость работ и услуг, себестоимость ТМЗ, признаные расходами будущих периодов  и подлежащих относению  на вычеты в последующем  налоговом периоде - ВСЕГО (Строка 220.00.011 IХ)</t>
  </si>
  <si>
    <t>ИТОГО  расходов по строке 220.00.011 IX</t>
  </si>
  <si>
    <t>ВСЕГО расходов по реализации (Строка 220.00.011)</t>
  </si>
  <si>
    <t>Стоимость работ и услуг, себестоимость ТМЗ, не относимая на вычеты на основании статьи 264 Налогового кодекса  - ВСЕГО (Строка 220.00.011 VIII)</t>
  </si>
  <si>
    <t>Теплосети</t>
  </si>
  <si>
    <t>Электросети</t>
  </si>
  <si>
    <t>Другие расходы по коммунальным услугам</t>
  </si>
  <si>
    <t>прочие</t>
  </si>
  <si>
    <r>
      <t xml:space="preserve">к строке </t>
    </r>
    <r>
      <rPr>
        <b/>
        <sz val="10"/>
        <rFont val="Times New Roman(K)"/>
        <charset val="204"/>
      </rPr>
      <t xml:space="preserve">220.00.012 </t>
    </r>
    <r>
      <rPr>
        <sz val="10"/>
        <rFont val="Times New Roman(K)"/>
        <family val="1"/>
      </rPr>
      <t>"Штрафы, пени, неустойки"</t>
    </r>
  </si>
  <si>
    <t>ИТОГО доходов от присужденных или признанных контрагентами штрафных санкций (Строка 220.00.012)</t>
  </si>
  <si>
    <t>ВСЕГО сумма по трем таблицам (Строка 220.00.013)</t>
  </si>
  <si>
    <r>
      <t>РАСЧЕТ суммы вознаграждений</t>
    </r>
    <r>
      <rPr>
        <sz val="12"/>
        <rFont val="Times New Roman"/>
        <family val="1"/>
        <charset val="204"/>
      </rPr>
      <t>, принимаемый на вычет</t>
    </r>
    <r>
      <rPr>
        <sz val="10"/>
        <rFont val="Times New Roman"/>
        <family val="1"/>
        <charset val="204"/>
      </rPr>
      <t xml:space="preserve"> (</t>
    </r>
    <r>
      <rPr>
        <b/>
        <sz val="14"/>
        <rFont val="Times New Roman"/>
        <family val="1"/>
        <charset val="204"/>
      </rPr>
      <t>Строка 220.00.015</t>
    </r>
    <r>
      <rPr>
        <sz val="10"/>
        <rFont val="Times New Roman"/>
        <family val="1"/>
        <charset val="204"/>
      </rPr>
      <t>) =</t>
    </r>
  </si>
  <si>
    <r>
      <t xml:space="preserve">к строке </t>
    </r>
    <r>
      <rPr>
        <b/>
        <sz val="10"/>
        <rFont val="Times New Roman(K)"/>
        <charset val="204"/>
      </rPr>
      <t xml:space="preserve">220.00.015 </t>
    </r>
    <r>
      <rPr>
        <sz val="10"/>
        <rFont val="Times New Roman(K)"/>
        <family val="1"/>
      </rPr>
      <t>"Вычеты по вознаграждению"</t>
    </r>
  </si>
  <si>
    <r>
      <t xml:space="preserve">В. </t>
    </r>
    <r>
      <rPr>
        <sz val="9"/>
        <color theme="1"/>
        <rFont val="Calibri"/>
        <family val="2"/>
        <charset val="204"/>
        <scheme val="minor"/>
      </rPr>
      <t>Сумма вознаграждения, выплачиваемая лицам, зарегистрированным в государстве с льготным налогообложением, определяемым в соответствии со ст.294 НК РК, за исключением сумм, включенных в показатель Б (тенге)</t>
    </r>
  </si>
  <si>
    <r>
      <t xml:space="preserve">к строке </t>
    </r>
    <r>
      <rPr>
        <b/>
        <sz val="10"/>
        <rFont val="Times New Roman(K)"/>
        <charset val="204"/>
      </rPr>
      <t xml:space="preserve">220.00.013 </t>
    </r>
    <r>
      <rPr>
        <sz val="10"/>
        <rFont val="Times New Roman(K)"/>
        <family val="1"/>
      </rPr>
      <t>"Сумма НДС, относимая на вычеты на основании п.9 статьи 243 НК РК"</t>
    </r>
  </si>
  <si>
    <r>
      <t xml:space="preserve">к строке </t>
    </r>
    <r>
      <rPr>
        <b/>
        <sz val="10"/>
        <rFont val="Times New Roman(K)"/>
        <charset val="204"/>
      </rPr>
      <t xml:space="preserve">220.00.016 </t>
    </r>
    <r>
      <rPr>
        <sz val="10"/>
        <rFont val="Times New Roman(K)"/>
        <charset val="204"/>
      </rPr>
      <t>"Суммы представительских расходов"</t>
    </r>
  </si>
  <si>
    <r>
      <t xml:space="preserve">ВСЕГО представительских расходов, относимых на вычеты </t>
    </r>
    <r>
      <rPr>
        <sz val="11"/>
        <rFont val="Times New Roman(K)"/>
        <charset val="204"/>
      </rPr>
      <t xml:space="preserve">(меньшая из сумм строки ИТОГО и строки 1%)                                                     </t>
    </r>
    <r>
      <rPr>
        <b/>
        <sz val="11"/>
        <rFont val="Times New Roman(K)"/>
        <charset val="204"/>
      </rPr>
      <t>(Строка 220.00.016)</t>
    </r>
  </si>
  <si>
    <r>
      <t xml:space="preserve">к строке </t>
    </r>
    <r>
      <rPr>
        <b/>
        <sz val="10"/>
        <rFont val="Times New Roman(K)"/>
        <charset val="204"/>
      </rPr>
      <t xml:space="preserve">220.00.017 </t>
    </r>
    <r>
      <rPr>
        <sz val="10"/>
        <rFont val="Times New Roman(K)"/>
        <family val="1"/>
      </rPr>
      <t>"Сомнительные требования"</t>
    </r>
  </si>
  <si>
    <t>ИТОГО расходов по сомнительным требованиям                       (Строка 220.00.017)</t>
  </si>
  <si>
    <t>ИТОГО вычетов по налогам и другим платежам в бюджет                                                    (Строка 220.00.018)</t>
  </si>
  <si>
    <t>Принтер</t>
  </si>
  <si>
    <r>
      <t xml:space="preserve">к строке </t>
    </r>
    <r>
      <rPr>
        <b/>
        <sz val="10"/>
        <rFont val="Times New Roman(K)"/>
        <charset val="204"/>
      </rPr>
      <t xml:space="preserve">220.00.020 </t>
    </r>
    <r>
      <rPr>
        <sz val="10"/>
        <rFont val="Times New Roman(K)"/>
        <family val="1"/>
      </rPr>
      <t>"Прочие вычеты"</t>
    </r>
  </si>
  <si>
    <t>ВСЕГО командировочных расходов, относящихся на вычеты (включается в строку 220.00.020)</t>
  </si>
  <si>
    <r>
      <t xml:space="preserve">к строке </t>
    </r>
    <r>
      <rPr>
        <b/>
        <sz val="10"/>
        <rFont val="Times New Roman(K)"/>
        <charset val="204"/>
      </rPr>
      <t xml:space="preserve">220.00.020 </t>
    </r>
    <r>
      <rPr>
        <sz val="10"/>
        <rFont val="Times New Roman(K)"/>
        <family val="1"/>
      </rPr>
      <t>"Прочие вычеты "</t>
    </r>
  </si>
  <si>
    <t>ИТОГО вычетов по оплаченным сомнительным обязательствам (включается в строку 220.00.020)</t>
  </si>
  <si>
    <t>п.1 ст. 243 НК РК</t>
  </si>
  <si>
    <t>Акты списания</t>
  </si>
  <si>
    <t>Расходы на проведение обязательных ежегодных медосмотров сотрудников в соответствии с требованиями Кодекса РК "О здоровье народа и системе здравоохранения"</t>
  </si>
  <si>
    <t>п.4 ст. 243 НК РК</t>
  </si>
  <si>
    <t>п.8 ст. 243 НК РК</t>
  </si>
  <si>
    <t>Стоимость товаров, переданных в рекламных целях стоимостью не более 5 МРП за единицу</t>
  </si>
  <si>
    <t>п.13 ст.243 НК РК</t>
  </si>
  <si>
    <t>Членские взносы в Союзы и Ассоциации частных предпринимателей</t>
  </si>
  <si>
    <t>пп. 1) п.10 ст.243 НК РК</t>
  </si>
  <si>
    <t>Не выше 1 МРП в год на 1-го ср.спис. работника</t>
  </si>
  <si>
    <t>Членские взносы в НПП "Атамекен"</t>
  </si>
  <si>
    <t>пп.2) п.10 ст.243 НК РК</t>
  </si>
  <si>
    <t>Расходы на охрану труда и технику безопасности</t>
  </si>
  <si>
    <t xml:space="preserve"> п.5 ст.243 НК РК</t>
  </si>
  <si>
    <t>Расходы на осуществление деятельности по организации общественного питания работников, дошкольного воспитания и обучения, социальной защиты и социального обеспечения детей, престарелых и инвалидов.</t>
  </si>
  <si>
    <t xml:space="preserve"> п.6 ст.243 НК РК</t>
  </si>
  <si>
    <t>Расходы на потери по нормам естественной убыли</t>
  </si>
  <si>
    <t>ИТОГО вычетов, не включенных в предыдущие налоговые регистры по оплаченным сомнительным обязательствам (включается в строку 220.00.020)</t>
  </si>
  <si>
    <t>ИТОГО вычетов по страховым премиям                                       (Строка 220.00.023)</t>
  </si>
  <si>
    <t>Пенсионные выплаты</t>
  </si>
  <si>
    <t>12-кратный минимальный размер заработной платы</t>
  </si>
  <si>
    <t>пп.1) п.1 ст. 346 НК РК</t>
  </si>
  <si>
    <t>882-кратный размер МРП</t>
  </si>
  <si>
    <t>пп.2) или пп.3) п.1 ст. 346 НК РК</t>
  </si>
  <si>
    <t>ИТОГО стандартных вычетов  (строка 220.00.024)</t>
  </si>
  <si>
    <r>
      <t xml:space="preserve">к строке </t>
    </r>
    <r>
      <rPr>
        <b/>
        <sz val="10"/>
        <rFont val="Times New Roman(K)"/>
        <charset val="204"/>
      </rPr>
      <t xml:space="preserve">220.00.024 </t>
    </r>
    <r>
      <rPr>
        <sz val="10"/>
        <rFont val="Times New Roman(K)"/>
        <family val="1"/>
      </rPr>
      <t>"Стандартные налоговые вычеты "</t>
    </r>
  </si>
  <si>
    <t>Накопительное страхование жизни</t>
  </si>
  <si>
    <r>
      <t xml:space="preserve">к строке </t>
    </r>
    <r>
      <rPr>
        <b/>
        <sz val="10"/>
        <rFont val="Times New Roman(K)"/>
        <charset val="204"/>
      </rPr>
      <t xml:space="preserve">220.00.023 </t>
    </r>
    <r>
      <rPr>
        <sz val="10"/>
        <rFont val="Times New Roman(K)"/>
        <family val="1"/>
      </rPr>
      <t>"Вычеты в виде пенсионных выплат и договорам накопительного страхования"</t>
    </r>
  </si>
  <si>
    <r>
      <t xml:space="preserve">к строке </t>
    </r>
    <r>
      <rPr>
        <b/>
        <sz val="10"/>
        <rFont val="Times New Roman(K)"/>
        <charset val="204"/>
      </rPr>
      <t xml:space="preserve">220.00.025 II </t>
    </r>
    <r>
      <rPr>
        <sz val="10"/>
        <rFont val="Times New Roman(K)"/>
        <family val="1"/>
      </rPr>
      <t>"Вычеты на медицину"</t>
    </r>
  </si>
  <si>
    <t>ИТОГО вычетов на оплату медуслуг                                                                                            (Строка 220.00.025 II)</t>
  </si>
  <si>
    <t>ИТОГО вычетов по добровольным пенсионным взносам                                       (Строка 220.00.025 I)</t>
  </si>
  <si>
    <t>Период действия договора          (с____ до_____ )</t>
  </si>
  <si>
    <r>
      <t xml:space="preserve">к строке </t>
    </r>
    <r>
      <rPr>
        <b/>
        <sz val="10"/>
        <rFont val="Times New Roman(K)"/>
        <charset val="204"/>
      </rPr>
      <t xml:space="preserve">220.00.025III </t>
    </r>
    <r>
      <rPr>
        <sz val="10"/>
        <rFont val="Times New Roman(K)"/>
        <family val="1"/>
      </rPr>
      <t>"Вычеты по погашению вознаграждений по займам жилищных строительных сбербанков для улучшения жилищных условий"</t>
    </r>
  </si>
  <si>
    <t>ИТОГО вычетов по погашению займов ЖСБ для улучшения жилищных условий                                                                                             (Строка 220.00.025III)</t>
  </si>
  <si>
    <t>Наименование контрагентоов, от которых  был получен доход</t>
  </si>
  <si>
    <t>Код страны                (из справочника к Правилам)</t>
  </si>
  <si>
    <t>Код вида дохода (из справочника к Правилам)</t>
  </si>
  <si>
    <t>Код иностранной валюты</t>
  </si>
  <si>
    <t>Сумма начисленных доходов в иностранной валюте</t>
  </si>
  <si>
    <t>Принятый курс иностранной валюты для пересчета в национальную валюту</t>
  </si>
  <si>
    <t>Сумма начисленных доходов в национальной валюте (гр.6 * гр.7)</t>
  </si>
  <si>
    <t>Сумма подоходного налога, подлежащего зачету</t>
  </si>
  <si>
    <t xml:space="preserve">Форма 220.03:  </t>
  </si>
  <si>
    <t>графа В</t>
  </si>
  <si>
    <t>графа С</t>
  </si>
  <si>
    <t>графа D</t>
  </si>
  <si>
    <t>графа Е</t>
  </si>
  <si>
    <t>графа F</t>
  </si>
  <si>
    <t>графа G</t>
  </si>
  <si>
    <t>ИТОГО доходов, полученных из иностранных источников (Строка 220.00.027)</t>
  </si>
  <si>
    <t>ИТОГО сумма зачета иностранного налога (Строка 220.00.042 І)</t>
  </si>
  <si>
    <r>
      <t xml:space="preserve">к строке </t>
    </r>
    <r>
      <rPr>
        <b/>
        <sz val="12"/>
        <rFont val="Times New Roman(K)"/>
        <charset val="204"/>
      </rPr>
      <t xml:space="preserve">ФНО 220.03 </t>
    </r>
    <r>
      <rPr>
        <sz val="12"/>
        <rFont val="Times New Roman(K)"/>
        <family val="1"/>
      </rPr>
      <t>"Доходы из иностранных источников, суммы уплаченного иностранного налога и зачета"</t>
    </r>
  </si>
  <si>
    <r>
      <t xml:space="preserve">к строке </t>
    </r>
    <r>
      <rPr>
        <b/>
        <sz val="10"/>
        <rFont val="Times New Roman(K)"/>
        <family val="1"/>
      </rPr>
      <t>220.00.028</t>
    </r>
    <r>
      <rPr>
        <sz val="10"/>
        <rFont val="Times New Roman(K)"/>
        <family val="1"/>
      </rPr>
      <t xml:space="preserve"> "Доход, освобожденный от налогообложения в соответствии с международными договорами"</t>
    </r>
  </si>
  <si>
    <t>Наименование контрагента</t>
  </si>
  <si>
    <t>Код вида международного договора</t>
  </si>
  <si>
    <t>Наименование международного договора</t>
  </si>
  <si>
    <t>Код страны, с которой заключен международный договор</t>
  </si>
  <si>
    <t>Сумма дохода, подлежащая освобождению от налогообложения</t>
  </si>
  <si>
    <t>Форма 220.02:</t>
  </si>
  <si>
    <t>ВСЕГО доходов, освобожденных от налогообложения по международным договорам    (Строка 220.00.028)</t>
  </si>
  <si>
    <t>к форме 220.05 "НАЛОГООБЛОЖЕНИЕ ФИНАНСОВОЙ ПРИБЫЛИ КОНТРОЛИРУЕМОЙ ИНОСТРАННОЙ КОМПАНИИ "</t>
  </si>
  <si>
    <t>КИК - контролируемая иностранная компания; ПУ КИК - постоянное учреждение контролируемой иностранной компании</t>
  </si>
  <si>
    <t>Наименованик КИК или ПУ КИК</t>
  </si>
  <si>
    <t>Код страны регистрации</t>
  </si>
  <si>
    <t>Номергосударственной (налоговой) регистрации КИК или ПУ КИК</t>
  </si>
  <si>
    <t>Коэффициент участия крнтроля</t>
  </si>
  <si>
    <t>Фактическая прибыль до налогообложения в иностранной валюте</t>
  </si>
  <si>
    <t>Сумма уменьшений в иностранной валюте</t>
  </si>
  <si>
    <t>Фактическая прибыль,подлежащая налогообложению в иностранной валюте  (гр.7 - гр.8)</t>
  </si>
  <si>
    <t>Фактическая прибыль,подлежащая налогообложению в национальной валюте  (гр.9 * гр.10)</t>
  </si>
  <si>
    <t>Сумма иностранного налога на прибыль, подлежащая отнесению в зачет в национальной валюте</t>
  </si>
  <si>
    <t>Доходы из источников в РК в национальной валюте</t>
  </si>
  <si>
    <t>КПН, удержанный у источника выплаты</t>
  </si>
  <si>
    <t xml:space="preserve"> Формы 220.05:     графа В</t>
  </si>
  <si>
    <t>графа H</t>
  </si>
  <si>
    <t>графа I</t>
  </si>
  <si>
    <t>графа J</t>
  </si>
  <si>
    <t>графа K</t>
  </si>
  <si>
    <t>графа L</t>
  </si>
  <si>
    <t>графа M</t>
  </si>
  <si>
    <t>ИТОГО суммарная прибыль КИК и ПУ КИН (Строка 220.00.030)</t>
  </si>
  <si>
    <t>ИТОГО сумма зачета иностранного налога с финансовой прибыли КИК и ПУ КИК (Строка 220.00.042 ІІ)</t>
  </si>
  <si>
    <t>Итого сумма КПН, удержанная у источника выплаты в РК с дохода или налогооблагаемого дохода КИК и ПУ КИК (Строка 220.00.042 VI)</t>
  </si>
  <si>
    <t>ВСЕГО сумма превышения расходов над доходами  (включается в расчет к строке 220.00.033 I)</t>
  </si>
  <si>
    <t>Расчет показателя строки 220.00.033 I</t>
  </si>
  <si>
    <t>Показатель строки 220.00.033 I                                                                       (меньшее из показателей строки 2 и 3)</t>
  </si>
  <si>
    <t>к строке 220.00.033 I "Уменьшение налогооблагаемого дохода ИП                                                                              в соответствии с п.п. 1)  и 2) пункта 1 статьи 288 Налогового кодекса РК"</t>
  </si>
  <si>
    <t>Сумма облагаемого дохода после корректировки (стр.220.00.010)</t>
  </si>
  <si>
    <t>Сумма, относимая  строку 220.00.033 II (меньшее из гр.4 и гр.5)</t>
  </si>
  <si>
    <t>ИТОГО сумма корректировки вычетов (Строка 220.00.033II)</t>
  </si>
  <si>
    <r>
      <t xml:space="preserve">к строке </t>
    </r>
    <r>
      <rPr>
        <b/>
        <sz val="10"/>
        <rFont val="Times New Roman(K)"/>
        <family val="1"/>
      </rPr>
      <t>220.00.033</t>
    </r>
    <r>
      <rPr>
        <sz val="10"/>
        <rFont val="Times New Roman(K)"/>
        <family val="1"/>
      </rPr>
      <t xml:space="preserve"> "Уменьшение облагаемого дохода индивидуального предпринимателя в соответствии со статьей 288 Налогового кодекса"</t>
    </r>
  </si>
  <si>
    <t>ВСЕГО уменьшение облагаемого дохода в соответствии со статьей 288    (Строка 220.00.033)</t>
  </si>
  <si>
    <t>Уменьшение облагаемого дохода в соответствии с подпунктами 1) и 2) статьи 288 Налогового кодекса</t>
  </si>
  <si>
    <t>Уменьшение облагаемого дохода в соответствии с подпунктами 3) статьи 288 Налогового кодекса</t>
  </si>
  <si>
    <t>Уменьшение облагаемого дохода в соответствии с подпунктами 4) статьи 288 Налогового кодекса</t>
  </si>
  <si>
    <r>
      <t xml:space="preserve">к строке </t>
    </r>
    <r>
      <rPr>
        <b/>
        <sz val="10"/>
        <rFont val="Times New Roman(K)"/>
        <charset val="204"/>
      </rPr>
      <t xml:space="preserve">220.00.033 II </t>
    </r>
    <r>
      <rPr>
        <sz val="10"/>
        <rFont val="Times New Roman(K)"/>
        <family val="1"/>
      </rPr>
      <t>"Уменьшение налогооблагаемого дохода в соответствии                                                                                            с п.п. 4) пункта 1 статьи 288 Налогового кодекса РК"</t>
    </r>
  </si>
  <si>
    <t>№</t>
  </si>
  <si>
    <t>п/п</t>
  </si>
  <si>
    <t>Сумма расходов по бухгалтерскому учету за отчетный год</t>
  </si>
  <si>
    <t>Коэффициент повышения к графе 3 (для отнесения на вычеты)</t>
  </si>
  <si>
    <t>Сумма, относимая на вычеты</t>
  </si>
  <si>
    <t>Фонд оплаты труда работников-инвалидов</t>
  </si>
  <si>
    <t>Сумма исчисленного социального налога на заработную плату работников-инвалидов</t>
  </si>
  <si>
    <t>Сумма других выплат работникам-инвалидам</t>
  </si>
  <si>
    <t>ИТОГО сумма уменьшения доходов (входит в строку 220.00.033)</t>
  </si>
  <si>
    <t>к строке 220.00.033 "Уменьшение налогооблагаемого дохода ИП                                                                                                                                       в соответствии с п.п.3) пункта 1 статьи 288 Налогового кодекса РК"</t>
  </si>
  <si>
    <t>Уменьшение облагаемого дохода в соответствии с подпунктами 5)  статьи 288 Налогового кодекса</t>
  </si>
  <si>
    <t>Обоснование законности вычета в соответствии с Налоговым кодексом</t>
  </si>
  <si>
    <t>Наименование и реквизиты документа, подтверждающего расходы</t>
  </si>
  <si>
    <t>Сумма оплаты, принимаемая на вычеты</t>
  </si>
  <si>
    <t>Расходы на погребение родственника</t>
  </si>
  <si>
    <t>пп. 18 п. 1 ст. 341Налогового кодекса</t>
  </si>
  <si>
    <t>Копия свидетельства о смерти</t>
  </si>
  <si>
    <t>Расходы на рождение ребенка</t>
  </si>
  <si>
    <t>Копия свидетельства о рождении</t>
  </si>
  <si>
    <t>Вознаграждения по депозитам</t>
  </si>
  <si>
    <t>пп. 2 п. 1 ст. 341Налогового кодекса</t>
  </si>
  <si>
    <t>Вознаграждения по долговым ценным бумагам</t>
  </si>
  <si>
    <t>пп.3 п. 1 ст. 341Налогового кодекса</t>
  </si>
  <si>
    <t>Вознаграждения по государственным эмиссионным ценным бумагам и агентским облигациям</t>
  </si>
  <si>
    <t>пп. 4 п. 1 ст. 341Налогового кодекса</t>
  </si>
  <si>
    <t>Доходы по депозитам, размещенным в Исламском банке</t>
  </si>
  <si>
    <t>Доход от прироста стоимости при реализации агентских облигаций</t>
  </si>
  <si>
    <t>пп. 6 п. 1 ст. 341Налогового кодекса</t>
  </si>
  <si>
    <t>Доход от прироста стоимости при реализации государственных эмиссионных ценных бумаг</t>
  </si>
  <si>
    <t>пп.5 п. 1 ст. 341Налогового кодекса</t>
  </si>
  <si>
    <t>Дивиденды, если на момент начисления ИП владеет долей участия более трех лет</t>
  </si>
  <si>
    <t>пп. 8 п. 1 ст. 341Налогового кодекса</t>
  </si>
  <si>
    <t>Дивиденды и вознаграждения по ценным бумагам, находящимся на момент начисления в списке фондовых бирж</t>
  </si>
  <si>
    <t>пп. 7 п. 1 ст. 341Налогового кодекса</t>
  </si>
  <si>
    <t>Выигрыш по одной лотереи в пределах 6-кратного размера МРП</t>
  </si>
  <si>
    <t>пп. 11 п. 1 ст. 341Налогового кодекса</t>
  </si>
  <si>
    <t>Выплаты в связи с выполнением общественных работ и профессиональным обучением, осуществляемые за счет средств бюджета и (или) грантов в размере не превышающем 12-кратный МРП в год</t>
  </si>
  <si>
    <t>пп. 12 п. 1 ст. 341Налогового кодекса</t>
  </si>
  <si>
    <t>Экологические выплаты и выплаты в зоне радиоактивного загрязнения</t>
  </si>
  <si>
    <t>пп. 13 п. 1 ст. 341Налогового кодекса</t>
  </si>
  <si>
    <t>Расходы на обучение физического лица (не сотрудника ИП) по договору, на основании которого человек обязуется отработать не менее трех лет после окончания учебы</t>
  </si>
  <si>
    <t>пп. 25 п. 1 ст. 341Налогового кодекса</t>
  </si>
  <si>
    <t>(прочие выплаты, не перечисленные выше и включенные в статью 341 Налогового кодекса)</t>
  </si>
  <si>
    <t>ИТОГО прочих вычетов, не включенных в предыдущие налоговые регистры</t>
  </si>
  <si>
    <t>Приложение</t>
  </si>
  <si>
    <t>к строке 220.00.038 "Корректировка дохода ИП                                                                                                                                                                                         в соответствии со статьей 341 Налогового кодекса РК"</t>
  </si>
  <si>
    <t>220.00.042 III</t>
  </si>
  <si>
    <t>Сумма,  удержанного ИПН источником выплаты (в строку 220.00.042)</t>
  </si>
  <si>
    <t>220.00.042 V</t>
  </si>
  <si>
    <t xml:space="preserve">Облагаемый доход  (не более 7 МРЗП в месяц - 297500)     </t>
  </si>
  <si>
    <t>Доход ( не более 10 МРЗП в месяц 425000)</t>
  </si>
  <si>
    <r>
      <t xml:space="preserve">к строке </t>
    </r>
    <r>
      <rPr>
        <b/>
        <sz val="10"/>
        <rFont val="Times New Roman(K)"/>
        <charset val="204"/>
      </rPr>
      <t>220.00.025 I</t>
    </r>
    <r>
      <rPr>
        <sz val="10"/>
        <rFont val="Times New Roman(K)"/>
        <family val="1"/>
      </rPr>
      <t>"Налоговый вычет по добровольным пенсионным взносам"</t>
    </r>
  </si>
  <si>
    <t>94 МРП</t>
  </si>
  <si>
    <t>2020 год</t>
  </si>
  <si>
    <t>ДЕКЛАРАЦИЯ                                                                                                                                                                                                                                                ПО ИНДИВИДУАЛЬНОМУ ПОДОХОДНОМУ НАЛОГУ</t>
  </si>
  <si>
    <t>ИП Ахметов</t>
  </si>
  <si>
    <t>Доход 01/01/-19/03/2020</t>
  </si>
  <si>
    <t>Доход 20/03-31/12/2020</t>
  </si>
  <si>
    <t>Номинальная сумма долга в учете</t>
  </si>
  <si>
    <t>Доход 01.01-19.03.2020</t>
  </si>
  <si>
    <t>Доход 20.03.-31.12.2020</t>
  </si>
  <si>
    <r>
      <t>Сумма оценки ТМЗ по методу, применявшемуся  в 2019</t>
    </r>
    <r>
      <rPr>
        <sz val="11"/>
        <color rgb="FF00B050"/>
        <rFont val="Times New Roman(K)"/>
        <charset val="204"/>
      </rPr>
      <t xml:space="preserve"> </t>
    </r>
    <r>
      <rPr>
        <sz val="11"/>
        <rFont val="Times New Roman(K)"/>
        <charset val="204"/>
      </rPr>
      <t>г.</t>
    </r>
  </si>
  <si>
    <r>
      <t>Сумма оценки ТМЗ по методу, применявшемуся  в 2020</t>
    </r>
    <r>
      <rPr>
        <sz val="11"/>
        <color rgb="FF00B050"/>
        <rFont val="Times New Roman(K)"/>
        <charset val="204"/>
      </rPr>
      <t xml:space="preserve"> </t>
    </r>
    <r>
      <rPr>
        <sz val="11"/>
        <rFont val="Times New Roman(K)"/>
        <charset val="204"/>
      </rPr>
      <t>г.</t>
    </r>
  </si>
  <si>
    <t>Доход 01.01.-19.03.2020</t>
  </si>
  <si>
    <t>Вычет 01.01.-19.03.2020</t>
  </si>
  <si>
    <t>Вычет 20.03.-31.12.2020</t>
  </si>
  <si>
    <t>*</t>
  </si>
  <si>
    <t>Отчисления на ОСМС (2% от дохода )</t>
  </si>
  <si>
    <t>ОПВ</t>
  </si>
  <si>
    <t>ВОСМС 1%</t>
  </si>
  <si>
    <t>ОПВ 10%</t>
  </si>
  <si>
    <t xml:space="preserve">Облагаемый доход  (не более 7 МЗП в месяц - 297500)   </t>
  </si>
  <si>
    <t>Сумма соц. Отчисл. 3,5%</t>
  </si>
  <si>
    <t>Соцналог к оплате  за минусом СО</t>
  </si>
  <si>
    <t>Заявленный доход индивидуального предпринимателя (не менее 1 МЗП в месяц, или 3 МЗП в квартал)</t>
  </si>
  <si>
    <t>10 МЗП</t>
  </si>
  <si>
    <t>Доход для ВОСМС 1,4 МЗП</t>
  </si>
  <si>
    <t>Взносы на ОСМС 5% от 1,4 МЗП</t>
  </si>
  <si>
    <r>
      <t xml:space="preserve">Соцналог к оплате  </t>
    </r>
    <r>
      <rPr>
        <sz val="10"/>
        <rFont val="Arial"/>
        <family val="2"/>
        <charset val="204"/>
      </rPr>
      <t>(гр 13 - гр 15)</t>
    </r>
  </si>
  <si>
    <t>СО за всех, ВОСМС ИП, ООСМС работники</t>
  </si>
  <si>
    <r>
      <t xml:space="preserve">к строке </t>
    </r>
    <r>
      <rPr>
        <b/>
        <sz val="10"/>
        <rFont val="Arial"/>
        <family val="2"/>
        <charset val="204"/>
      </rPr>
      <t xml:space="preserve">220.00.003 </t>
    </r>
    <r>
      <rPr>
        <sz val="10"/>
        <rFont val="Arial"/>
        <family val="2"/>
        <charset val="204"/>
      </rPr>
      <t>"Прочие доходы"</t>
    </r>
  </si>
  <si>
    <r>
      <t xml:space="preserve">   Вид декларации (Укажите </t>
    </r>
    <r>
      <rPr>
        <b/>
        <sz val="10"/>
        <rFont val="Arial"/>
        <family val="2"/>
        <charset val="204"/>
      </rPr>
      <t>Х</t>
    </r>
    <r>
      <rPr>
        <sz val="10"/>
        <rFont val="Arial"/>
        <family val="2"/>
        <charset val="204"/>
      </rPr>
      <t xml:space="preserve"> в соответствующей ячейке)</t>
    </r>
  </si>
  <si>
    <r>
      <t xml:space="preserve">Предоставленные приложения (Укажите </t>
    </r>
    <r>
      <rPr>
        <b/>
        <sz val="10"/>
        <rFont val="Arial"/>
        <family val="2"/>
        <charset val="204"/>
      </rPr>
      <t xml:space="preserve"> Х</t>
    </r>
    <r>
      <rPr>
        <sz val="10"/>
        <rFont val="Arial"/>
        <family val="2"/>
        <charset val="204"/>
      </rPr>
      <t xml:space="preserve"> в соответствующей ячейке):</t>
    </r>
  </si>
  <si>
    <r>
      <t xml:space="preserve">  Признак резидентства (укажите </t>
    </r>
    <r>
      <rPr>
        <b/>
        <sz val="10"/>
        <rFont val="Arial"/>
        <family val="2"/>
        <charset val="204"/>
      </rPr>
      <t xml:space="preserve">Х </t>
    </r>
    <r>
      <rPr>
        <sz val="10"/>
        <rFont val="Arial"/>
        <family val="2"/>
        <charset val="204"/>
      </rPr>
      <t>в соответствующей ячейке)</t>
    </r>
  </si>
  <si>
    <r>
      <t xml:space="preserve">  Наличие у резидента постоянного учреждения за пределами Республики Казахстан (укажите </t>
    </r>
    <r>
      <rPr>
        <b/>
        <sz val="10"/>
        <rFont val="Arial"/>
        <family val="2"/>
        <charset val="204"/>
      </rPr>
      <t>Х</t>
    </r>
    <r>
      <rPr>
        <sz val="10"/>
        <rFont val="Arial"/>
        <family val="2"/>
        <charset val="204"/>
      </rPr>
      <t>)</t>
    </r>
  </si>
  <si>
    <t xml:space="preserve">Уменьшение облагаемого дохода индивидуального предпринимателя   в соответствии со статьей 288 Налогового кодекса, в том числе: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</si>
  <si>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ОБЛАГАЕМЫЙ ДОХОД ИНДИВИДУАЛЬНОГО ПРЕДПРИНИМАТЕЛЯ С УЧЕТОМ  ПЕРЕНЕСЕННЫХ УБЫТКОВ  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(220.00.034 -220.00.035)</t>
    </r>
  </si>
  <si>
    <r>
      <t xml:space="preserve">ИТОГО ОБЛАГАЕМАЯ СУММА ДОХОДА ИНДИВИДУАЛЬНОГО ПРЕДПРИНИМАТЕЛЯ   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(220.00.036 -220.00.037 -220.00.038 - 220.00.026)</t>
    </r>
  </si>
  <si>
    <t>удельный вес вида доходов</t>
  </si>
  <si>
    <r>
      <t xml:space="preserve">к строке </t>
    </r>
    <r>
      <rPr>
        <b/>
        <sz val="10"/>
        <rFont val="Arial"/>
        <family val="2"/>
        <charset val="204"/>
      </rPr>
      <t xml:space="preserve">220.00.018 </t>
    </r>
    <r>
      <rPr>
        <sz val="10"/>
        <rFont val="Arial"/>
        <family val="2"/>
        <charset val="204"/>
      </rPr>
      <t>"Вычеты по налогам и другим обязательным платежам в бюджет"</t>
    </r>
  </si>
  <si>
    <t>Не выше 160 МРП в год   2 651*160= 3424 160 тг</t>
  </si>
  <si>
    <t>ИТОГО сумма безвозмездно переданных ценностей некоммерческим организациям  (включается в расчет к строке 220.00.033)</t>
  </si>
  <si>
    <r>
      <t xml:space="preserve">4 </t>
    </r>
    <r>
      <rPr>
        <sz val="10"/>
        <rFont val="Times New Roman(K)"/>
        <family val="1"/>
      </rPr>
      <t>% от суммы облагаемого дохода (после корректировки)</t>
    </r>
  </si>
  <si>
    <t>Период 01/01/-19/03/2020</t>
  </si>
  <si>
    <t>Период 20/03-31/12/2020</t>
  </si>
  <si>
    <t>Последующие расходы по фиксированным активам, относимые на увеличение стоимостных балансов групп (подгрупп) в соответствии с п.2 статьи 272 НК</t>
  </si>
  <si>
    <t>Двойная норма амортизационных отчислений в соответствии с п.7 статьи 271 НК</t>
  </si>
  <si>
    <t>Последующие расходы по фиксированным активам, относимых на вычеты в соответствии с пунктом 1 статьи 272 Налогового кодекса</t>
  </si>
  <si>
    <t>Амортизационные отчисления по подгруппам  (гр.11* гр.5)</t>
  </si>
  <si>
    <r>
      <t xml:space="preserve">к строке </t>
    </r>
    <r>
      <rPr>
        <b/>
        <sz val="10"/>
        <rFont val="Times New Roman(K)"/>
        <family val="1"/>
      </rPr>
      <t xml:space="preserve">220.00.007 </t>
    </r>
    <r>
      <rPr>
        <sz val="10"/>
        <rFont val="Times New Roman(K)"/>
        <family val="1"/>
      </rPr>
      <t>"Корректировка доходов и вычетов                                                                               в соответствии со статьей 287 НК РК"</t>
    </r>
  </si>
  <si>
    <t>ОПВ ИП</t>
  </si>
  <si>
    <t>(не выше 94 МРП, т. е. 2 651 × 94 = 249 194 тг)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</si>
</sst>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65">
    <font>
      <sz val="11"/>
      <color theme="1"/>
      <name val="Calibri"/>
      <family val="2"/>
      <scheme val="minor"/>
    </font>
    <font>
      <b/>
      <sz val="10"/>
      <name val="Times New Roman(K)"/>
      <family val="1"/>
    </font>
    <font>
      <sz val="8"/>
      <name val="Times New Roman(K)"/>
      <family val="1"/>
    </font>
    <font>
      <sz val="10"/>
      <name val="Times New Roman(K)"/>
      <family val="1"/>
    </font>
    <font>
      <sz val="10"/>
      <name val="Times New Roman(K)"/>
      <charset val="204"/>
    </font>
    <font>
      <b/>
      <sz val="10"/>
      <name val="Times New Roman(K)"/>
      <charset val="204"/>
    </font>
    <font>
      <b/>
      <sz val="12"/>
      <name val="Times New Roman(K)"/>
      <family val="1"/>
    </font>
    <font>
      <sz val="9"/>
      <name val="Times New Roman(K)"/>
      <family val="1"/>
    </font>
    <font>
      <b/>
      <sz val="9"/>
      <name val="Times New Roman(K)"/>
      <charset val="204"/>
    </font>
    <font>
      <b/>
      <sz val="8"/>
      <name val="Times New Roman(K)"/>
      <family val="1"/>
    </font>
    <font>
      <b/>
      <sz val="11"/>
      <name val="Times New Roman(K)"/>
      <charset val="204"/>
    </font>
    <font>
      <b/>
      <sz val="11"/>
      <name val="Times New Roman(K)"/>
      <family val="1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(K)"/>
      <charset val="204"/>
    </font>
    <font>
      <b/>
      <i/>
      <sz val="9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2"/>
      <name val="Times New Roman(K)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(K)"/>
      <family val="1"/>
    </font>
    <font>
      <sz val="12"/>
      <name val="Times New Roman(K)"/>
      <family val="1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(K)"/>
      <charset val="204"/>
    </font>
    <font>
      <sz val="9"/>
      <name val="Times New Roman(K)"/>
      <charset val="204"/>
    </font>
    <font>
      <sz val="11"/>
      <name val="Times New Roman(K)"/>
      <charset val="204"/>
    </font>
    <font>
      <i/>
      <sz val="10"/>
      <name val="Times New Roman(K)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B050"/>
      <name val="Times New Roman(K)"/>
      <charset val="204"/>
    </font>
    <font>
      <b/>
      <sz val="12"/>
      <color rgb="FF00B0F0"/>
      <name val="Times New Roman(K)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theme="0"/>
      <name val="Times New Roman(K)"/>
      <family val="1"/>
    </font>
    <font>
      <i/>
      <sz val="10"/>
      <name val="Times New Roman(K)"/>
      <family val="1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6" fillId="0" borderId="0" applyNumberFormat="0" applyFill="0" applyBorder="0" applyAlignment="0" applyProtection="0"/>
    <xf numFmtId="43" fontId="57" fillId="0" borderId="0" applyFont="0" applyFill="0" applyBorder="0" applyAlignment="0" applyProtection="0"/>
  </cellStyleXfs>
  <cellXfs count="1278">
    <xf numFmtId="0" fontId="0" fillId="0" borderId="0" xfId="0"/>
    <xf numFmtId="0" fontId="3" fillId="0" borderId="0" xfId="0" applyFont="1"/>
    <xf numFmtId="0" fontId="7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3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0" xfId="0" applyFont="1" applyBorder="1" applyAlignment="1"/>
    <xf numFmtId="3" fontId="3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/>
    <xf numFmtId="0" fontId="7" fillId="0" borderId="3" xfId="0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3" fontId="11" fillId="0" borderId="0" xfId="0" applyNumberFormat="1" applyFont="1" applyBorder="1" applyAlignment="1" applyProtection="1">
      <alignment horizontal="left" vertical="center"/>
      <protection locked="0"/>
    </xf>
    <xf numFmtId="3" fontId="13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3" fillId="0" borderId="0" xfId="0" applyFont="1" applyAlignment="1"/>
    <xf numFmtId="0" fontId="14" fillId="0" borderId="1" xfId="0" applyFont="1" applyBorder="1" applyAlignment="1">
      <alignment vertical="top" wrapText="1"/>
    </xf>
    <xf numFmtId="0" fontId="3" fillId="0" borderId="31" xfId="0" applyFont="1" applyBorder="1" applyAlignment="1">
      <alignment wrapText="1"/>
    </xf>
    <xf numFmtId="0" fontId="14" fillId="0" borderId="31" xfId="0" applyFont="1" applyBorder="1" applyAlignment="1">
      <alignment vertical="center" wrapText="1"/>
    </xf>
    <xf numFmtId="0" fontId="16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top" wrapText="1"/>
    </xf>
    <xf numFmtId="0" fontId="3" fillId="0" borderId="3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8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30" xfId="0" applyNumberFormat="1" applyFont="1" applyBorder="1" applyAlignment="1">
      <alignment wrapText="1"/>
    </xf>
    <xf numFmtId="3" fontId="3" fillId="0" borderId="30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3" fontId="3" fillId="0" borderId="31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7" fillId="0" borderId="35" xfId="0" applyFont="1" applyBorder="1" applyAlignment="1">
      <alignment horizontal="center" wrapText="1"/>
    </xf>
    <xf numFmtId="3" fontId="17" fillId="0" borderId="5" xfId="0" applyNumberFormat="1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3" fontId="17" fillId="7" borderId="34" xfId="0" applyNumberFormat="1" applyFont="1" applyFill="1" applyBorder="1" applyAlignment="1">
      <alignment horizontal="center" wrapText="1"/>
    </xf>
    <xf numFmtId="0" fontId="14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6" xfId="0" applyFont="1" applyBorder="1" applyAlignment="1">
      <alignment horizontal="center" wrapText="1"/>
    </xf>
    <xf numFmtId="3" fontId="10" fillId="0" borderId="16" xfId="0" applyNumberFormat="1" applyFont="1" applyBorder="1" applyAlignment="1">
      <alignment wrapText="1"/>
    </xf>
    <xf numFmtId="3" fontId="11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5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3" fontId="22" fillId="7" borderId="17" xfId="0" applyNumberFormat="1" applyFont="1" applyFill="1" applyBorder="1" applyAlignment="1">
      <alignment wrapText="1"/>
    </xf>
    <xf numFmtId="3" fontId="11" fillId="0" borderId="0" xfId="0" applyNumberFormat="1" applyFont="1" applyBorder="1" applyAlignment="1" applyProtection="1">
      <alignment horizontal="left" vertical="center"/>
      <protection locked="0"/>
    </xf>
    <xf numFmtId="3" fontId="22" fillId="0" borderId="30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8" fillId="0" borderId="31" xfId="0" applyNumberFormat="1" applyFont="1" applyBorder="1" applyAlignment="1">
      <alignment wrapText="1"/>
    </xf>
    <xf numFmtId="3" fontId="22" fillId="7" borderId="5" xfId="0" applyNumberFormat="1" applyFont="1" applyFill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7" fillId="0" borderId="48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7" fillId="0" borderId="50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7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7" borderId="5" xfId="0" applyFont="1" applyFill="1" applyBorder="1" applyAlignment="1">
      <alignment wrapText="1"/>
    </xf>
    <xf numFmtId="0" fontId="3" fillId="0" borderId="30" xfId="0" applyFont="1" applyBorder="1" applyAlignment="1">
      <alignment horizontal="center" wrapText="1"/>
    </xf>
    <xf numFmtId="0" fontId="5" fillId="0" borderId="30" xfId="0" applyFont="1" applyBorder="1" applyAlignment="1">
      <alignment wrapText="1"/>
    </xf>
    <xf numFmtId="0" fontId="17" fillId="0" borderId="29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3" fontId="10" fillId="7" borderId="5" xfId="0" applyNumberFormat="1" applyFont="1" applyFill="1" applyBorder="1" applyAlignment="1">
      <alignment wrapText="1"/>
    </xf>
    <xf numFmtId="0" fontId="7" fillId="0" borderId="30" xfId="0" applyFont="1" applyBorder="1" applyAlignment="1">
      <alignment vertical="center" wrapText="1"/>
    </xf>
    <xf numFmtId="0" fontId="3" fillId="0" borderId="30" xfId="0" applyFont="1" applyBorder="1" applyAlignment="1">
      <alignment vertical="top" wrapText="1"/>
    </xf>
    <xf numFmtId="0" fontId="7" fillId="0" borderId="29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3" fontId="7" fillId="0" borderId="48" xfId="0" applyNumberFormat="1" applyFont="1" applyBorder="1" applyAlignment="1">
      <alignment wrapText="1"/>
    </xf>
    <xf numFmtId="3" fontId="7" fillId="0" borderId="49" xfId="0" applyNumberFormat="1" applyFont="1" applyBorder="1" applyAlignment="1">
      <alignment wrapText="1"/>
    </xf>
    <xf numFmtId="3" fontId="7" fillId="0" borderId="51" xfId="0" applyNumberFormat="1" applyFont="1" applyBorder="1" applyAlignment="1">
      <alignment wrapText="1"/>
    </xf>
    <xf numFmtId="0" fontId="10" fillId="7" borderId="8" xfId="0" applyFont="1" applyFill="1" applyBorder="1" applyAlignment="1">
      <alignment wrapText="1"/>
    </xf>
    <xf numFmtId="0" fontId="10" fillId="7" borderId="10" xfId="0" applyFont="1" applyFill="1" applyBorder="1" applyAlignment="1">
      <alignment wrapText="1"/>
    </xf>
    <xf numFmtId="0" fontId="17" fillId="0" borderId="12" xfId="0" applyFont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3" fontId="17" fillId="0" borderId="30" xfId="0" applyNumberFormat="1" applyFont="1" applyBorder="1" applyAlignment="1">
      <alignment horizontal="center" wrapText="1"/>
    </xf>
    <xf numFmtId="3" fontId="10" fillId="7" borderId="17" xfId="0" applyNumberFormat="1" applyFont="1" applyFill="1" applyBorder="1" applyAlignment="1">
      <alignment wrapText="1"/>
    </xf>
    <xf numFmtId="0" fontId="8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wrapText="1"/>
    </xf>
    <xf numFmtId="0" fontId="31" fillId="0" borderId="23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10" fillId="6" borderId="5" xfId="0" applyFont="1" applyFill="1" applyBorder="1" applyAlignment="1">
      <alignment wrapText="1"/>
    </xf>
    <xf numFmtId="0" fontId="3" fillId="0" borderId="36" xfId="0" applyFont="1" applyBorder="1" applyAlignment="1">
      <alignment vertical="top" wrapText="1"/>
    </xf>
    <xf numFmtId="0" fontId="4" fillId="0" borderId="3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3" fontId="5" fillId="6" borderId="5" xfId="0" applyNumberFormat="1" applyFont="1" applyFill="1" applyBorder="1" applyAlignment="1">
      <alignment wrapText="1"/>
    </xf>
    <xf numFmtId="0" fontId="17" fillId="0" borderId="55" xfId="0" applyFont="1" applyBorder="1" applyAlignment="1">
      <alignment horizontal="center" wrapText="1"/>
    </xf>
    <xf numFmtId="0" fontId="3" fillId="0" borderId="23" xfId="0" applyFont="1" applyBorder="1" applyAlignment="1">
      <alignment vertical="top" wrapText="1"/>
    </xf>
    <xf numFmtId="0" fontId="3" fillId="0" borderId="23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8" fillId="0" borderId="29" xfId="0" applyFont="1" applyBorder="1" applyAlignment="1">
      <alignment horizontal="center" wrapText="1"/>
    </xf>
    <xf numFmtId="3" fontId="7" fillId="0" borderId="57" xfId="0" applyNumberFormat="1" applyFont="1" applyBorder="1" applyAlignment="1">
      <alignment wrapText="1"/>
    </xf>
    <xf numFmtId="3" fontId="7" fillId="0" borderId="50" xfId="0" applyNumberFormat="1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5" fillId="0" borderId="41" xfId="0" applyFont="1" applyBorder="1" applyAlignment="1">
      <alignment wrapText="1"/>
    </xf>
    <xf numFmtId="0" fontId="8" fillId="0" borderId="38" xfId="0" applyFont="1" applyBorder="1" applyAlignment="1">
      <alignment horizontal="center" wrapText="1"/>
    </xf>
    <xf numFmtId="3" fontId="5" fillId="6" borderId="58" xfId="0" applyNumberFormat="1" applyFont="1" applyFill="1" applyBorder="1" applyAlignment="1">
      <alignment wrapText="1"/>
    </xf>
    <xf numFmtId="0" fontId="17" fillId="0" borderId="8" xfId="0" applyFont="1" applyBorder="1" applyAlignment="1">
      <alignment horizontal="center" wrapText="1"/>
    </xf>
    <xf numFmtId="3" fontId="7" fillId="0" borderId="13" xfId="0" applyNumberFormat="1" applyFont="1" applyBorder="1" applyAlignment="1">
      <alignment wrapText="1"/>
    </xf>
    <xf numFmtId="0" fontId="17" fillId="0" borderId="60" xfId="0" applyFont="1" applyBorder="1" applyAlignment="1">
      <alignment horizontal="center" wrapText="1"/>
    </xf>
    <xf numFmtId="0" fontId="24" fillId="0" borderId="16" xfId="0" applyFont="1" applyBorder="1" applyAlignment="1">
      <alignment vertical="center" textRotation="90" wrapText="1"/>
    </xf>
    <xf numFmtId="0" fontId="23" fillId="0" borderId="16" xfId="0" applyFont="1" applyBorder="1" applyAlignment="1">
      <alignment vertical="center" textRotation="90" wrapText="1"/>
    </xf>
    <xf numFmtId="0" fontId="23" fillId="0" borderId="17" xfId="0" applyFont="1" applyBorder="1" applyAlignment="1">
      <alignment vertical="center" textRotation="90" wrapText="1"/>
    </xf>
    <xf numFmtId="3" fontId="7" fillId="0" borderId="30" xfId="0" applyNumberFormat="1" applyFont="1" applyBorder="1" applyAlignment="1">
      <alignment horizontal="center" wrapText="1"/>
    </xf>
    <xf numFmtId="0" fontId="5" fillId="0" borderId="61" xfId="0" applyFont="1" applyBorder="1" applyAlignment="1">
      <alignment wrapText="1"/>
    </xf>
    <xf numFmtId="3" fontId="4" fillId="6" borderId="1" xfId="0" applyNumberFormat="1" applyFont="1" applyFill="1" applyBorder="1" applyAlignment="1">
      <alignment wrapText="1"/>
    </xf>
    <xf numFmtId="0" fontId="40" fillId="0" borderId="0" xfId="0" applyFont="1"/>
    <xf numFmtId="0" fontId="27" fillId="0" borderId="0" xfId="0" applyFont="1" applyAlignment="1">
      <alignment wrapText="1"/>
    </xf>
    <xf numFmtId="0" fontId="3" fillId="0" borderId="2" xfId="0" applyFont="1" applyBorder="1" applyAlignment="1">
      <alignment vertical="top" wrapText="1"/>
    </xf>
    <xf numFmtId="3" fontId="10" fillId="0" borderId="1" xfId="0" applyNumberFormat="1" applyFont="1" applyBorder="1" applyAlignment="1">
      <alignment wrapText="1"/>
    </xf>
    <xf numFmtId="3" fontId="31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0" fontId="41" fillId="0" borderId="65" xfId="0" applyFont="1" applyBorder="1" applyAlignment="1">
      <alignment vertical="top" wrapText="1"/>
    </xf>
    <xf numFmtId="0" fontId="41" fillId="0" borderId="66" xfId="0" applyFont="1" applyBorder="1" applyAlignment="1">
      <alignment vertical="top" wrapText="1"/>
    </xf>
    <xf numFmtId="0" fontId="41" fillId="0" borderId="67" xfId="0" applyFont="1" applyBorder="1" applyAlignment="1">
      <alignment vertical="top" wrapText="1"/>
    </xf>
    <xf numFmtId="0" fontId="41" fillId="0" borderId="5" xfId="0" applyFont="1" applyBorder="1" applyAlignment="1">
      <alignment vertical="top" wrapText="1"/>
    </xf>
    <xf numFmtId="0" fontId="17" fillId="0" borderId="68" xfId="0" applyFont="1" applyBorder="1" applyAlignment="1">
      <alignment horizontal="center" wrapText="1"/>
    </xf>
    <xf numFmtId="0" fontId="20" fillId="0" borderId="31" xfId="0" applyFont="1" applyBorder="1" applyAlignment="1">
      <alignment vertical="center" wrapText="1"/>
    </xf>
    <xf numFmtId="0" fontId="42" fillId="0" borderId="31" xfId="0" applyFont="1" applyBorder="1" applyAlignment="1">
      <alignment vertical="center" wrapText="1"/>
    </xf>
    <xf numFmtId="0" fontId="28" fillId="0" borderId="31" xfId="0" applyFont="1" applyBorder="1" applyAlignment="1">
      <alignment horizontal="center" vertical="center" wrapText="1"/>
    </xf>
    <xf numFmtId="0" fontId="20" fillId="0" borderId="31" xfId="0" applyFont="1" applyBorder="1" applyAlignment="1">
      <alignment vertical="top" wrapText="1"/>
    </xf>
    <xf numFmtId="0" fontId="45" fillId="0" borderId="1" xfId="0" applyFont="1" applyBorder="1"/>
    <xf numFmtId="0" fontId="45" fillId="0" borderId="30" xfId="0" applyFont="1" applyBorder="1"/>
    <xf numFmtId="0" fontId="46" fillId="0" borderId="32" xfId="0" applyFont="1" applyBorder="1"/>
    <xf numFmtId="0" fontId="46" fillId="0" borderId="4" xfId="0" applyFont="1" applyBorder="1"/>
    <xf numFmtId="0" fontId="46" fillId="0" borderId="1" xfId="0" applyFont="1" applyBorder="1"/>
    <xf numFmtId="0" fontId="46" fillId="0" borderId="2" xfId="0" applyFont="1" applyBorder="1"/>
    <xf numFmtId="1" fontId="46" fillId="0" borderId="24" xfId="0" applyNumberFormat="1" applyFont="1" applyBorder="1"/>
    <xf numFmtId="0" fontId="46" fillId="0" borderId="0" xfId="0" applyFont="1"/>
    <xf numFmtId="0" fontId="46" fillId="0" borderId="0" xfId="0" applyFont="1" applyBorder="1" applyAlignment="1">
      <alignment horizontal="center"/>
    </xf>
    <xf numFmtId="0" fontId="46" fillId="7" borderId="49" xfId="0" applyFont="1" applyFill="1" applyBorder="1"/>
    <xf numFmtId="0" fontId="46" fillId="0" borderId="0" xfId="0" applyFont="1" applyBorder="1"/>
    <xf numFmtId="1" fontId="46" fillId="0" borderId="0" xfId="0" applyNumberFormat="1" applyFont="1" applyBorder="1"/>
    <xf numFmtId="0" fontId="46" fillId="6" borderId="0" xfId="0" applyFont="1" applyFill="1" applyBorder="1"/>
    <xf numFmtId="0" fontId="7" fillId="0" borderId="8" xfId="0" applyFont="1" applyBorder="1" applyAlignment="1">
      <alignment vertical="center" wrapText="1"/>
    </xf>
    <xf numFmtId="3" fontId="5" fillId="0" borderId="13" xfId="0" applyNumberFormat="1" applyFont="1" applyBorder="1" applyAlignment="1">
      <alignment wrapText="1"/>
    </xf>
    <xf numFmtId="3" fontId="7" fillId="0" borderId="76" xfId="0" applyNumberFormat="1" applyFont="1" applyBorder="1" applyAlignment="1">
      <alignment wrapText="1"/>
    </xf>
    <xf numFmtId="0" fontId="7" fillId="0" borderId="64" xfId="0" applyFont="1" applyBorder="1" applyAlignment="1">
      <alignment wrapText="1"/>
    </xf>
    <xf numFmtId="0" fontId="10" fillId="6" borderId="17" xfId="0" applyFont="1" applyFill="1" applyBorder="1" applyAlignment="1">
      <alignment wrapText="1"/>
    </xf>
    <xf numFmtId="3" fontId="1" fillId="0" borderId="2" xfId="0" applyNumberFormat="1" applyFont="1" applyBorder="1" applyAlignment="1"/>
    <xf numFmtId="3" fontId="1" fillId="0" borderId="3" xfId="0" applyNumberFormat="1" applyFont="1" applyBorder="1" applyAlignment="1"/>
    <xf numFmtId="3" fontId="1" fillId="0" borderId="4" xfId="0" applyNumberFormat="1" applyFont="1" applyBorder="1" applyAlignment="1"/>
    <xf numFmtId="3" fontId="1" fillId="7" borderId="2" xfId="0" applyNumberFormat="1" applyFont="1" applyFill="1" applyBorder="1" applyAlignment="1"/>
    <xf numFmtId="3" fontId="1" fillId="7" borderId="3" xfId="0" applyNumberFormat="1" applyFont="1" applyFill="1" applyBorder="1" applyAlignment="1"/>
    <xf numFmtId="3" fontId="1" fillId="7" borderId="4" xfId="0" applyNumberFormat="1" applyFont="1" applyFill="1" applyBorder="1" applyAlignment="1"/>
    <xf numFmtId="0" fontId="20" fillId="0" borderId="45" xfId="0" applyFont="1" applyBorder="1" applyAlignment="1">
      <alignment horizontal="center" vertical="top" wrapText="1"/>
    </xf>
    <xf numFmtId="0" fontId="3" fillId="0" borderId="7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41" fillId="0" borderId="1" xfId="0" applyFont="1" applyBorder="1" applyAlignment="1">
      <alignment vertical="top" wrapText="1"/>
    </xf>
    <xf numFmtId="0" fontId="47" fillId="0" borderId="1" xfId="0" applyFont="1" applyBorder="1" applyAlignment="1">
      <alignment vertical="top" wrapText="1"/>
    </xf>
    <xf numFmtId="0" fontId="48" fillId="0" borderId="1" xfId="0" applyFont="1" applyBorder="1" applyAlignment="1">
      <alignment vertical="top" wrapText="1"/>
    </xf>
    <xf numFmtId="0" fontId="20" fillId="0" borderId="44" xfId="0" applyFont="1" applyBorder="1" applyAlignment="1">
      <alignment horizontal="center" vertical="top" wrapText="1"/>
    </xf>
    <xf numFmtId="0" fontId="20" fillId="0" borderId="46" xfId="0" applyFont="1" applyBorder="1" applyAlignment="1">
      <alignment horizontal="center" vertical="top" wrapText="1"/>
    </xf>
    <xf numFmtId="0" fontId="20" fillId="0" borderId="47" xfId="0" applyFont="1" applyBorder="1" applyAlignment="1">
      <alignment vertical="top" wrapText="1"/>
    </xf>
    <xf numFmtId="0" fontId="20" fillId="0" borderId="57" xfId="0" applyFont="1" applyBorder="1" applyAlignment="1">
      <alignment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20" fillId="0" borderId="29" xfId="0" applyFont="1" applyBorder="1" applyAlignment="1">
      <alignment vertical="top" wrapText="1"/>
    </xf>
    <xf numFmtId="0" fontId="20" fillId="0" borderId="5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0" fillId="0" borderId="46" xfId="0" applyFont="1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8" fillId="7" borderId="5" xfId="0" applyFont="1" applyFill="1" applyBorder="1" applyAlignment="1">
      <alignment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10" fillId="7" borderId="15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wrapText="1"/>
    </xf>
    <xf numFmtId="3" fontId="11" fillId="0" borderId="0" xfId="0" applyNumberFormat="1" applyFont="1" applyBorder="1" applyAlignment="1" applyProtection="1">
      <alignment horizontal="left" vertical="center"/>
      <protection locked="0"/>
    </xf>
    <xf numFmtId="3" fontId="1" fillId="7" borderId="5" xfId="0" applyNumberFormat="1" applyFont="1" applyFill="1" applyBorder="1" applyAlignment="1">
      <alignment horizontal="right"/>
    </xf>
    <xf numFmtId="3" fontId="7" fillId="0" borderId="49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wrapText="1"/>
    </xf>
    <xf numFmtId="3" fontId="10" fillId="7" borderId="5" xfId="0" applyNumberFormat="1" applyFont="1" applyFill="1" applyBorder="1" applyAlignment="1">
      <alignment horizontal="center" wrapText="1"/>
    </xf>
    <xf numFmtId="0" fontId="17" fillId="0" borderId="72" xfId="0" applyFont="1" applyBorder="1" applyAlignment="1">
      <alignment horizontal="center" wrapText="1"/>
    </xf>
    <xf numFmtId="0" fontId="17" fillId="0" borderId="54" xfId="0" applyFont="1" applyBorder="1" applyAlignment="1">
      <alignment horizontal="center" wrapText="1"/>
    </xf>
    <xf numFmtId="3" fontId="17" fillId="0" borderId="54" xfId="0" applyNumberFormat="1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3" fontId="17" fillId="0" borderId="51" xfId="0" applyNumberFormat="1" applyFont="1" applyBorder="1" applyAlignment="1">
      <alignment horizontal="center" wrapText="1"/>
    </xf>
    <xf numFmtId="3" fontId="10" fillId="7" borderId="5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0" fontId="17" fillId="0" borderId="26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3" fontId="11" fillId="0" borderId="0" xfId="0" applyNumberFormat="1" applyFont="1" applyBorder="1" applyAlignment="1" applyProtection="1">
      <alignment horizontal="left" vertical="center"/>
      <protection locked="0"/>
    </xf>
    <xf numFmtId="3" fontId="11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0" fontId="9" fillId="0" borderId="29" xfId="0" applyFont="1" applyBorder="1" applyAlignment="1">
      <alignment horizontal="center" wrapText="1"/>
    </xf>
    <xf numFmtId="3" fontId="23" fillId="0" borderId="30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3" fillId="0" borderId="62" xfId="0" applyFont="1" applyBorder="1" applyAlignment="1">
      <alignment wrapText="1"/>
    </xf>
    <xf numFmtId="0" fontId="3" fillId="0" borderId="72" xfId="0" applyFont="1" applyBorder="1" applyAlignment="1">
      <alignment wrapText="1"/>
    </xf>
    <xf numFmtId="3" fontId="11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top" wrapText="1"/>
    </xf>
    <xf numFmtId="0" fontId="34" fillId="9" borderId="78" xfId="0" applyFont="1" applyFill="1" applyBorder="1" applyAlignment="1">
      <alignment horizontal="justify" vertical="center" wrapText="1"/>
    </xf>
    <xf numFmtId="3" fontId="11" fillId="0" borderId="0" xfId="0" applyNumberFormat="1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0" fontId="52" fillId="0" borderId="0" xfId="0" applyFont="1" applyAlignment="1">
      <alignment wrapText="1"/>
    </xf>
    <xf numFmtId="0" fontId="52" fillId="0" borderId="1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3" fontId="22" fillId="7" borderId="17" xfId="0" applyNumberFormat="1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3" fillId="0" borderId="41" xfId="0" applyFont="1" applyBorder="1" applyAlignment="1">
      <alignment wrapText="1"/>
    </xf>
    <xf numFmtId="3" fontId="44" fillId="7" borderId="58" xfId="0" applyNumberFormat="1" applyFont="1" applyFill="1" applyBorder="1" applyAlignment="1">
      <alignment vertical="center" wrapText="1"/>
    </xf>
    <xf numFmtId="3" fontId="10" fillId="6" borderId="5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3" fontId="44" fillId="7" borderId="5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27" fillId="0" borderId="77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80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3" fontId="22" fillId="0" borderId="16" xfId="0" applyNumberFormat="1" applyFont="1" applyBorder="1" applyAlignment="1">
      <alignment horizontal="center" wrapText="1"/>
    </xf>
    <xf numFmtId="3" fontId="22" fillId="0" borderId="29" xfId="0" applyNumberFormat="1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3" fontId="22" fillId="0" borderId="5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" fontId="54" fillId="0" borderId="57" xfId="0" applyNumberFormat="1" applyFont="1" applyBorder="1" applyAlignment="1">
      <alignment wrapText="1"/>
    </xf>
    <xf numFmtId="3" fontId="44" fillId="6" borderId="5" xfId="0" applyNumberFormat="1" applyFont="1" applyFill="1" applyBorder="1" applyAlignment="1">
      <alignment horizontal="center" vertical="center" wrapText="1"/>
    </xf>
    <xf numFmtId="3" fontId="36" fillId="7" borderId="5" xfId="0" applyNumberFormat="1" applyFont="1" applyFill="1" applyBorder="1" applyAlignment="1">
      <alignment horizontal="left" vertical="center" wrapText="1"/>
    </xf>
    <xf numFmtId="3" fontId="36" fillId="6" borderId="5" xfId="0" applyNumberFormat="1" applyFont="1" applyFill="1" applyBorder="1" applyAlignment="1">
      <alignment horizontal="left" vertical="center" wrapText="1"/>
    </xf>
    <xf numFmtId="3" fontId="36" fillId="7" borderId="58" xfId="0" applyNumberFormat="1" applyFont="1" applyFill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29" xfId="0" applyFont="1" applyBorder="1" applyAlignment="1">
      <alignment horizontal="center" vertical="top" wrapText="1"/>
    </xf>
    <xf numFmtId="0" fontId="20" fillId="0" borderId="48" xfId="0" applyFont="1" applyBorder="1" applyAlignment="1">
      <alignment vertical="top" wrapText="1"/>
    </xf>
    <xf numFmtId="0" fontId="20" fillId="0" borderId="68" xfId="0" applyFont="1" applyBorder="1" applyAlignment="1">
      <alignment vertical="top" wrapText="1"/>
    </xf>
    <xf numFmtId="0" fontId="40" fillId="0" borderId="58" xfId="0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 wrapText="1"/>
    </xf>
    <xf numFmtId="0" fontId="40" fillId="0" borderId="78" xfId="0" applyFont="1" applyBorder="1" applyAlignment="1">
      <alignment horizontal="center" vertical="center" wrapText="1"/>
    </xf>
    <xf numFmtId="0" fontId="34" fillId="0" borderId="78" xfId="0" applyFont="1" applyBorder="1" applyAlignment="1">
      <alignment horizontal="center" vertical="center" wrapText="1"/>
    </xf>
    <xf numFmtId="0" fontId="40" fillId="0" borderId="68" xfId="0" applyFont="1" applyBorder="1" applyAlignment="1">
      <alignment horizontal="justify" vertical="center" wrapText="1"/>
    </xf>
    <xf numFmtId="0" fontId="34" fillId="0" borderId="0" xfId="0" applyFont="1" applyAlignment="1">
      <alignment horizontal="justify" vertical="center" wrapText="1"/>
    </xf>
    <xf numFmtId="0" fontId="40" fillId="7" borderId="7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40" fillId="9" borderId="58" xfId="0" applyFont="1" applyFill="1" applyBorder="1" applyAlignment="1">
      <alignment horizontal="center" vertical="center" wrapText="1"/>
    </xf>
    <xf numFmtId="0" fontId="40" fillId="9" borderId="68" xfId="0" applyFont="1" applyFill="1" applyBorder="1" applyAlignment="1">
      <alignment horizontal="center" vertical="center" wrapText="1"/>
    </xf>
    <xf numFmtId="0" fontId="40" fillId="9" borderId="7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wrapText="1"/>
    </xf>
    <xf numFmtId="3" fontId="3" fillId="0" borderId="30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10" fillId="0" borderId="5" xfId="0" applyNumberFormat="1" applyFont="1" applyFill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3" fontId="1" fillId="0" borderId="57" xfId="0" applyNumberFormat="1" applyFont="1" applyFill="1" applyBorder="1" applyAlignment="1">
      <alignment horizontal="right"/>
    </xf>
    <xf numFmtId="3" fontId="17" fillId="0" borderId="34" xfId="0" applyNumberFormat="1" applyFont="1" applyFill="1" applyBorder="1" applyAlignment="1">
      <alignment horizontal="center" wrapText="1"/>
    </xf>
    <xf numFmtId="0" fontId="10" fillId="0" borderId="5" xfId="0" applyFont="1" applyFill="1" applyBorder="1" applyAlignment="1">
      <alignment wrapText="1"/>
    </xf>
    <xf numFmtId="0" fontId="41" fillId="0" borderId="48" xfId="0" applyFont="1" applyBorder="1" applyAlignment="1">
      <alignment vertical="top" wrapText="1"/>
    </xf>
    <xf numFmtId="3" fontId="7" fillId="0" borderId="5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5" fillId="0" borderId="0" xfId="0" applyFont="1" applyAlignment="1"/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35" fillId="0" borderId="0" xfId="0" applyFont="1"/>
    <xf numFmtId="0" fontId="58" fillId="0" borderId="0" xfId="0" applyFont="1"/>
    <xf numFmtId="0" fontId="35" fillId="0" borderId="48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68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" xfId="0" applyFont="1" applyBorder="1"/>
    <xf numFmtId="3" fontId="35" fillId="0" borderId="1" xfId="0" applyNumberFormat="1" applyFont="1" applyBorder="1"/>
    <xf numFmtId="0" fontId="35" fillId="0" borderId="49" xfId="0" applyFont="1" applyBorder="1"/>
    <xf numFmtId="1" fontId="35" fillId="0" borderId="24" xfId="0" applyNumberFormat="1" applyFont="1" applyBorder="1"/>
    <xf numFmtId="1" fontId="35" fillId="0" borderId="49" xfId="0" applyNumberFormat="1" applyFont="1" applyBorder="1"/>
    <xf numFmtId="1" fontId="35" fillId="0" borderId="74" xfId="0" applyNumberFormat="1" applyFont="1" applyBorder="1"/>
    <xf numFmtId="0" fontId="35" fillId="0" borderId="24" xfId="0" applyFont="1" applyBorder="1"/>
    <xf numFmtId="1" fontId="35" fillId="0" borderId="63" xfId="0" applyNumberFormat="1" applyFont="1" applyBorder="1"/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 wrapText="1"/>
    </xf>
    <xf numFmtId="1" fontId="35" fillId="0" borderId="1" xfId="0" applyNumberFormat="1" applyFont="1" applyFill="1" applyBorder="1"/>
    <xf numFmtId="165" fontId="35" fillId="0" borderId="1" xfId="2" applyNumberFormat="1" applyFont="1" applyBorder="1"/>
    <xf numFmtId="0" fontId="58" fillId="0" borderId="1" xfId="0" applyFont="1" applyBorder="1"/>
    <xf numFmtId="3" fontId="58" fillId="7" borderId="1" xfId="0" applyNumberFormat="1" applyFont="1" applyFill="1" applyBorder="1"/>
    <xf numFmtId="1" fontId="58" fillId="0" borderId="1" xfId="0" applyNumberFormat="1" applyFont="1" applyFill="1" applyBorder="1"/>
    <xf numFmtId="165" fontId="58" fillId="0" borderId="1" xfId="2" applyNumberFormat="1" applyFont="1" applyBorder="1"/>
    <xf numFmtId="1" fontId="58" fillId="0" borderId="1" xfId="0" applyNumberFormat="1" applyFont="1" applyBorder="1"/>
    <xf numFmtId="1" fontId="58" fillId="6" borderId="1" xfId="0" applyNumberFormat="1" applyFont="1" applyFill="1" applyBorder="1"/>
    <xf numFmtId="1" fontId="58" fillId="7" borderId="1" xfId="0" applyNumberFormat="1" applyFont="1" applyFill="1" applyBorder="1"/>
    <xf numFmtId="1" fontId="58" fillId="7" borderId="30" xfId="0" applyNumberFormat="1" applyFont="1" applyFill="1" applyBorder="1"/>
    <xf numFmtId="1" fontId="58" fillId="7" borderId="0" xfId="0" applyNumberFormat="1" applyFont="1" applyFill="1" applyBorder="1"/>
    <xf numFmtId="1" fontId="58" fillId="7" borderId="0" xfId="0" applyNumberFormat="1" applyFont="1" applyFill="1"/>
    <xf numFmtId="0" fontId="45" fillId="0" borderId="0" xfId="0" applyFont="1" applyAlignment="1">
      <alignment horizontal="left"/>
    </xf>
    <xf numFmtId="0" fontId="45" fillId="0" borderId="0" xfId="0" applyFont="1"/>
    <xf numFmtId="0" fontId="35" fillId="0" borderId="0" xfId="0" applyFont="1" applyBorder="1"/>
    <xf numFmtId="0" fontId="45" fillId="0" borderId="0" xfId="0" applyFont="1" applyBorder="1" applyAlignment="1">
      <alignment horizontal="center"/>
    </xf>
    <xf numFmtId="1" fontId="46" fillId="7" borderId="24" xfId="0" applyNumberFormat="1" applyFont="1" applyFill="1" applyBorder="1"/>
    <xf numFmtId="0" fontId="45" fillId="0" borderId="0" xfId="0" applyFont="1" applyBorder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45" fillId="0" borderId="15" xfId="0" applyFont="1" applyBorder="1" applyAlignment="1">
      <alignment vertical="center" wrapText="1"/>
    </xf>
    <xf numFmtId="0" fontId="45" fillId="0" borderId="30" xfId="0" applyFont="1" applyBorder="1" applyAlignment="1">
      <alignment wrapText="1"/>
    </xf>
    <xf numFmtId="0" fontId="45" fillId="0" borderId="1" xfId="0" applyFont="1" applyBorder="1" applyAlignment="1">
      <alignment wrapText="1"/>
    </xf>
    <xf numFmtId="0" fontId="46" fillId="0" borderId="1" xfId="0" applyFont="1" applyBorder="1" applyAlignment="1">
      <alignment horizontal="right" wrapText="1"/>
    </xf>
    <xf numFmtId="0" fontId="45" fillId="0" borderId="31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0" fontId="46" fillId="0" borderId="0" xfId="0" applyFont="1" applyAlignment="1">
      <alignment horizontal="right" wrapText="1"/>
    </xf>
    <xf numFmtId="0" fontId="45" fillId="0" borderId="1" xfId="0" applyFont="1" applyBorder="1" applyAlignment="1">
      <alignment vertical="center" wrapText="1"/>
    </xf>
    <xf numFmtId="0" fontId="59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center" vertical="center" wrapText="1"/>
    </xf>
    <xf numFmtId="3" fontId="46" fillId="8" borderId="1" xfId="0" applyNumberFormat="1" applyFont="1" applyFill="1" applyBorder="1" applyAlignment="1">
      <alignment wrapText="1"/>
    </xf>
    <xf numFmtId="3" fontId="46" fillId="0" borderId="1" xfId="0" applyNumberFormat="1" applyFont="1" applyBorder="1" applyAlignment="1">
      <alignment horizontal="center" wrapText="1"/>
    </xf>
    <xf numFmtId="3" fontId="46" fillId="0" borderId="1" xfId="0" applyNumberFormat="1" applyFont="1" applyBorder="1" applyAlignment="1">
      <alignment wrapText="1"/>
    </xf>
    <xf numFmtId="0" fontId="46" fillId="0" borderId="1" xfId="0" applyFont="1" applyBorder="1" applyAlignment="1">
      <alignment horizontal="center" wrapText="1"/>
    </xf>
    <xf numFmtId="3" fontId="45" fillId="0" borderId="1" xfId="0" applyNumberFormat="1" applyFont="1" applyBorder="1" applyAlignment="1">
      <alignment wrapText="1"/>
    </xf>
    <xf numFmtId="0" fontId="46" fillId="0" borderId="1" xfId="0" applyFont="1" applyBorder="1" applyAlignment="1">
      <alignment wrapText="1"/>
    </xf>
    <xf numFmtId="3" fontId="46" fillId="0" borderId="0" xfId="0" applyNumberFormat="1" applyFont="1" applyBorder="1" applyAlignment="1" applyProtection="1">
      <alignment horizontal="left" vertical="center"/>
      <protection locked="0"/>
    </xf>
    <xf numFmtId="0" fontId="59" fillId="0" borderId="16" xfId="0" applyFont="1" applyBorder="1" applyAlignment="1">
      <alignment vertical="top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3" fontId="45" fillId="0" borderId="30" xfId="0" applyNumberFormat="1" applyFont="1" applyBorder="1" applyAlignment="1">
      <alignment wrapText="1"/>
    </xf>
    <xf numFmtId="3" fontId="46" fillId="0" borderId="31" xfId="0" applyNumberFormat="1" applyFont="1" applyBorder="1" applyAlignment="1">
      <alignment wrapText="1"/>
    </xf>
    <xf numFmtId="3" fontId="46" fillId="0" borderId="16" xfId="0" applyNumberFormat="1" applyFont="1" applyBorder="1" applyAlignment="1">
      <alignment horizontal="center" vertical="center" wrapText="1"/>
    </xf>
    <xf numFmtId="3" fontId="46" fillId="0" borderId="29" xfId="0" applyNumberFormat="1" applyFont="1" applyBorder="1" applyAlignment="1">
      <alignment horizontal="center" vertical="center" wrapText="1"/>
    </xf>
    <xf numFmtId="3" fontId="46" fillId="7" borderId="5" xfId="0" applyNumberFormat="1" applyFont="1" applyFill="1" applyBorder="1" applyAlignment="1">
      <alignment wrapText="1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wrapText="1"/>
    </xf>
    <xf numFmtId="0" fontId="46" fillId="0" borderId="0" xfId="0" applyFont="1" applyAlignment="1">
      <alignment horizontal="center" wrapText="1"/>
    </xf>
    <xf numFmtId="0" fontId="45" fillId="0" borderId="1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3" fontId="45" fillId="8" borderId="1" xfId="0" applyNumberFormat="1" applyFont="1" applyFill="1" applyBorder="1" applyAlignment="1">
      <alignment wrapText="1"/>
    </xf>
    <xf numFmtId="0" fontId="46" fillId="0" borderId="5" xfId="0" applyFont="1" applyBorder="1" applyAlignment="1" applyProtection="1">
      <alignment horizontal="center" vertical="center"/>
      <protection locked="0"/>
    </xf>
    <xf numFmtId="0" fontId="46" fillId="0" borderId="3" xfId="0" applyFont="1" applyBorder="1" applyAlignment="1" applyProtection="1">
      <alignment horizontal="center"/>
      <protection locked="0"/>
    </xf>
    <xf numFmtId="0" fontId="45" fillId="0" borderId="3" xfId="0" applyFont="1" applyBorder="1" applyAlignment="1" applyProtection="1">
      <protection locked="0"/>
    </xf>
    <xf numFmtId="0" fontId="46" fillId="0" borderId="5" xfId="0" applyFont="1" applyBorder="1" applyAlignment="1" applyProtection="1">
      <alignment horizontal="center"/>
      <protection locked="0"/>
    </xf>
    <xf numFmtId="0" fontId="45" fillId="0" borderId="13" xfId="0" applyFont="1" applyBorder="1" applyAlignment="1" applyProtection="1">
      <protection locked="0"/>
    </xf>
    <xf numFmtId="0" fontId="46" fillId="0" borderId="3" xfId="0" applyFont="1" applyBorder="1" applyAlignment="1" applyProtection="1">
      <protection locked="0"/>
    </xf>
    <xf numFmtId="0" fontId="46" fillId="0" borderId="5" xfId="0" applyFont="1" applyBorder="1" applyAlignment="1" applyProtection="1">
      <protection locked="0"/>
    </xf>
    <xf numFmtId="3" fontId="46" fillId="0" borderId="5" xfId="0" applyNumberFormat="1" applyFont="1" applyBorder="1" applyAlignment="1" applyProtection="1">
      <alignment horizontal="center"/>
      <protection locked="0"/>
    </xf>
    <xf numFmtId="3" fontId="46" fillId="0" borderId="3" xfId="0" applyNumberFormat="1" applyFont="1" applyBorder="1" applyAlignment="1" applyProtection="1">
      <alignment horizontal="right"/>
      <protection locked="0"/>
    </xf>
    <xf numFmtId="3" fontId="46" fillId="0" borderId="3" xfId="0" applyNumberFormat="1" applyFont="1" applyBorder="1" applyAlignment="1" applyProtection="1">
      <protection locked="0"/>
    </xf>
    <xf numFmtId="3" fontId="46" fillId="0" borderId="5" xfId="0" applyNumberFormat="1" applyFont="1" applyBorder="1" applyAlignment="1" applyProtection="1">
      <protection locked="0"/>
    </xf>
    <xf numFmtId="3" fontId="46" fillId="0" borderId="4" xfId="0" applyNumberFormat="1" applyFont="1" applyBorder="1" applyAlignment="1" applyProtection="1">
      <alignment horizontal="right"/>
      <protection locked="0"/>
    </xf>
    <xf numFmtId="0" fontId="60" fillId="2" borderId="1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3" fontId="60" fillId="3" borderId="1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3" xfId="0" applyFont="1" applyBorder="1" applyAlignment="1" applyProtection="1">
      <alignment vertical="center" wrapText="1"/>
      <protection locked="0"/>
    </xf>
    <xf numFmtId="0" fontId="60" fillId="3" borderId="5" xfId="0" applyFont="1" applyFill="1" applyBorder="1" applyAlignment="1" applyProtection="1">
      <alignment horizontal="center"/>
      <protection locked="0"/>
    </xf>
    <xf numFmtId="3" fontId="45" fillId="0" borderId="5" xfId="0" applyNumberFormat="1" applyFont="1" applyBorder="1" applyAlignment="1" applyProtection="1">
      <alignment horizontal="right"/>
      <protection locked="0"/>
    </xf>
    <xf numFmtId="0" fontId="45" fillId="0" borderId="0" xfId="0" applyFont="1" applyProtection="1">
      <protection locked="0"/>
    </xf>
    <xf numFmtId="49" fontId="46" fillId="7" borderId="1" xfId="0" applyNumberFormat="1" applyFont="1" applyFill="1" applyBorder="1" applyAlignment="1" applyProtection="1">
      <alignment horizontal="center" vertical="center"/>
      <protection locked="0"/>
    </xf>
    <xf numFmtId="49" fontId="46" fillId="0" borderId="1" xfId="0" applyNumberFormat="1" applyFont="1" applyBorder="1" applyAlignment="1" applyProtection="1">
      <alignment horizontal="center" vertical="center"/>
      <protection locked="0"/>
    </xf>
    <xf numFmtId="49" fontId="46" fillId="0" borderId="3" xfId="0" applyNumberFormat="1" applyFont="1" applyBorder="1" applyAlignment="1" applyProtection="1">
      <alignment vertical="center"/>
      <protection locked="0"/>
    </xf>
    <xf numFmtId="0" fontId="60" fillId="2" borderId="5" xfId="0" applyFont="1" applyFill="1" applyBorder="1" applyAlignment="1" applyProtection="1">
      <alignment horizontal="center" vertical="center"/>
      <protection locked="0"/>
    </xf>
    <xf numFmtId="3" fontId="60" fillId="2" borderId="5" xfId="0" applyNumberFormat="1" applyFont="1" applyFill="1" applyBorder="1" applyAlignment="1" applyProtection="1">
      <alignment horizontal="right" vertical="center"/>
      <protection locked="0"/>
    </xf>
    <xf numFmtId="3" fontId="45" fillId="0" borderId="3" xfId="0" applyNumberFormat="1" applyFont="1" applyBorder="1" applyAlignment="1" applyProtection="1">
      <alignment wrapText="1"/>
      <protection locked="0"/>
    </xf>
    <xf numFmtId="0" fontId="45" fillId="0" borderId="15" xfId="0" applyFont="1" applyBorder="1" applyProtection="1">
      <protection locked="0"/>
    </xf>
    <xf numFmtId="0" fontId="45" fillId="0" borderId="16" xfId="0" applyFont="1" applyBorder="1" applyProtection="1">
      <protection locked="0"/>
    </xf>
    <xf numFmtId="0" fontId="45" fillId="0" borderId="17" xfId="0" applyFont="1" applyBorder="1" applyProtection="1">
      <protection locked="0"/>
    </xf>
    <xf numFmtId="3" fontId="45" fillId="0" borderId="5" xfId="0" applyNumberFormat="1" applyFont="1" applyBorder="1" applyAlignment="1" applyProtection="1">
      <protection locked="0"/>
    </xf>
    <xf numFmtId="3" fontId="45" fillId="0" borderId="32" xfId="0" applyNumberFormat="1" applyFont="1" applyBorder="1" applyAlignment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0" fontId="45" fillId="0" borderId="21" xfId="0" applyFont="1" applyBorder="1" applyAlignment="1" applyProtection="1">
      <alignment vertical="top"/>
      <protection locked="0"/>
    </xf>
    <xf numFmtId="0" fontId="45" fillId="0" borderId="0" xfId="0" applyFont="1" applyBorder="1" applyAlignment="1" applyProtection="1">
      <protection locked="0"/>
    </xf>
    <xf numFmtId="0" fontId="60" fillId="3" borderId="1" xfId="0" applyFont="1" applyFill="1" applyBorder="1" applyAlignment="1" applyProtection="1">
      <alignment horizontal="left" vertical="center" wrapText="1" indent="1"/>
      <protection locked="0"/>
    </xf>
    <xf numFmtId="0" fontId="45" fillId="0" borderId="0" xfId="0" applyFont="1" applyBorder="1" applyAlignment="1" applyProtection="1">
      <alignment wrapText="1"/>
      <protection locked="0"/>
    </xf>
    <xf numFmtId="0" fontId="60" fillId="2" borderId="1" xfId="0" applyFont="1" applyFill="1" applyBorder="1" applyAlignment="1" applyProtection="1">
      <alignment horizontal="center" vertical="center" wrapText="1"/>
      <protection locked="0"/>
    </xf>
    <xf numFmtId="0" fontId="60" fillId="3" borderId="1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60" fillId="2" borderId="1" xfId="0" applyFont="1" applyFill="1" applyBorder="1" applyAlignment="1" applyProtection="1">
      <alignment horizontal="left" vertical="center" wrapText="1" indent="1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18" xfId="0" applyFont="1" applyBorder="1" applyAlignment="1" applyProtection="1">
      <alignment vertical="center"/>
      <protection locked="0"/>
    </xf>
    <xf numFmtId="0" fontId="60" fillId="2" borderId="1" xfId="0" applyFont="1" applyFill="1" applyBorder="1" applyAlignment="1">
      <alignment horizontal="center" vertical="center" wrapText="1"/>
    </xf>
    <xf numFmtId="3" fontId="46" fillId="0" borderId="0" xfId="0" applyNumberFormat="1" applyFont="1" applyAlignment="1" applyProtection="1">
      <alignment horizontal="right"/>
      <protection locked="0"/>
    </xf>
    <xf numFmtId="0" fontId="46" fillId="7" borderId="5" xfId="0" applyFont="1" applyFill="1" applyBorder="1" applyAlignment="1" applyProtection="1">
      <alignment vertical="center"/>
      <protection locked="0"/>
    </xf>
    <xf numFmtId="3" fontId="45" fillId="0" borderId="0" xfId="0" applyNumberFormat="1" applyFont="1" applyProtection="1">
      <protection locked="0"/>
    </xf>
    <xf numFmtId="0" fontId="45" fillId="0" borderId="0" xfId="0" applyFont="1" applyAlignment="1" applyProtection="1">
      <alignment wrapText="1"/>
      <protection locked="0"/>
    </xf>
    <xf numFmtId="2" fontId="45" fillId="0" borderId="0" xfId="0" applyNumberFormat="1" applyFont="1" applyProtection="1">
      <protection locked="0"/>
    </xf>
    <xf numFmtId="165" fontId="3" fillId="0" borderId="1" xfId="2" applyNumberFormat="1" applyFont="1" applyBorder="1" applyAlignment="1">
      <alignment wrapText="1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0" fontId="5" fillId="0" borderId="55" xfId="0" applyFont="1" applyBorder="1" applyAlignment="1">
      <alignment horizontal="center" wrapText="1"/>
    </xf>
    <xf numFmtId="0" fontId="45" fillId="0" borderId="15" xfId="0" applyFont="1" applyBorder="1" applyAlignment="1">
      <alignment horizontal="center" vertical="center" wrapText="1"/>
    </xf>
    <xf numFmtId="0" fontId="35" fillId="0" borderId="65" xfId="0" applyFont="1" applyBorder="1" applyAlignment="1">
      <alignment vertical="top" wrapText="1"/>
    </xf>
    <xf numFmtId="0" fontId="35" fillId="0" borderId="66" xfId="0" applyFont="1" applyBorder="1" applyAlignment="1">
      <alignment vertical="top" wrapText="1"/>
    </xf>
    <xf numFmtId="0" fontId="35" fillId="0" borderId="67" xfId="0" applyFont="1" applyBorder="1" applyAlignment="1">
      <alignment vertical="top" wrapText="1"/>
    </xf>
    <xf numFmtId="0" fontId="35" fillId="0" borderId="5" xfId="0" applyFont="1" applyBorder="1" applyAlignment="1">
      <alignment vertical="top" wrapText="1"/>
    </xf>
    <xf numFmtId="0" fontId="45" fillId="0" borderId="5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wrapText="1"/>
    </xf>
    <xf numFmtId="0" fontId="46" fillId="0" borderId="61" xfId="0" applyFont="1" applyBorder="1" applyAlignment="1">
      <alignment horizontal="center" wrapText="1"/>
    </xf>
    <xf numFmtId="0" fontId="46" fillId="0" borderId="6" xfId="0" applyFont="1" applyBorder="1" applyAlignment="1">
      <alignment horizontal="center" wrapText="1"/>
    </xf>
    <xf numFmtId="0" fontId="46" fillId="0" borderId="75" xfId="0" applyFont="1" applyBorder="1" applyAlignment="1">
      <alignment horizontal="center" wrapText="1"/>
    </xf>
    <xf numFmtId="1" fontId="45" fillId="0" borderId="1" xfId="0" applyNumberFormat="1" applyFont="1" applyBorder="1" applyAlignment="1">
      <alignment horizontal="center" wrapText="1"/>
    </xf>
    <xf numFmtId="3" fontId="46" fillId="7" borderId="68" xfId="0" applyNumberFormat="1" applyFont="1" applyFill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68" xfId="0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3" fillId="0" borderId="48" xfId="0" applyNumberFormat="1" applyFont="1" applyBorder="1" applyAlignment="1">
      <alignment wrapText="1"/>
    </xf>
    <xf numFmtId="3" fontId="5" fillId="7" borderId="5" xfId="0" applyNumberFormat="1" applyFont="1" applyFill="1" applyBorder="1" applyAlignment="1">
      <alignment wrapText="1"/>
    </xf>
    <xf numFmtId="165" fontId="45" fillId="0" borderId="0" xfId="2" applyNumberFormat="1" applyFont="1" applyProtection="1">
      <protection locked="0"/>
    </xf>
    <xf numFmtId="0" fontId="3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165" fontId="45" fillId="0" borderId="1" xfId="2" applyNumberFormat="1" applyFont="1" applyBorder="1"/>
    <xf numFmtId="165" fontId="45" fillId="0" borderId="1" xfId="0" applyNumberFormat="1" applyFont="1" applyBorder="1"/>
    <xf numFmtId="9" fontId="45" fillId="0" borderId="1" xfId="0" applyNumberFormat="1" applyFont="1" applyBorder="1"/>
    <xf numFmtId="165" fontId="45" fillId="0" borderId="1" xfId="2" applyNumberFormat="1" applyFont="1" applyBorder="1" applyProtection="1">
      <protection locked="0"/>
    </xf>
    <xf numFmtId="0" fontId="45" fillId="0" borderId="1" xfId="0" applyFont="1" applyBorder="1" applyProtection="1">
      <protection locked="0"/>
    </xf>
    <xf numFmtId="3" fontId="45" fillId="0" borderId="1" xfId="0" applyNumberFormat="1" applyFont="1" applyBorder="1" applyProtection="1">
      <protection locked="0"/>
    </xf>
    <xf numFmtId="0" fontId="45" fillId="0" borderId="1" xfId="0" applyFont="1" applyBorder="1" applyAlignment="1" applyProtection="1">
      <alignment wrapText="1"/>
      <protection locked="0"/>
    </xf>
    <xf numFmtId="2" fontId="45" fillId="0" borderId="1" xfId="0" applyNumberFormat="1" applyFont="1" applyBorder="1" applyProtection="1">
      <protection locked="0"/>
    </xf>
    <xf numFmtId="0" fontId="3" fillId="0" borderId="0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3" fontId="7" fillId="8" borderId="30" xfId="0" applyNumberFormat="1" applyFont="1" applyFill="1" applyBorder="1" applyAlignment="1">
      <alignment horizontal="right"/>
    </xf>
    <xf numFmtId="3" fontId="7" fillId="8" borderId="1" xfId="0" applyNumberFormat="1" applyFont="1" applyFill="1" applyBorder="1" applyAlignment="1">
      <alignment horizontal="right"/>
    </xf>
    <xf numFmtId="3" fontId="7" fillId="8" borderId="1" xfId="0" applyNumberFormat="1" applyFont="1" applyFill="1" applyBorder="1" applyAlignment="1"/>
    <xf numFmtId="3" fontId="7" fillId="8" borderId="30" xfId="0" applyNumberFormat="1" applyFont="1" applyFill="1" applyBorder="1" applyAlignment="1">
      <alignment vertical="center" wrapText="1"/>
    </xf>
    <xf numFmtId="3" fontId="7" fillId="8" borderId="31" xfId="0" applyNumberFormat="1" applyFont="1" applyFill="1" applyBorder="1" applyAlignment="1">
      <alignment vertical="center" wrapText="1"/>
    </xf>
    <xf numFmtId="3" fontId="7" fillId="8" borderId="4" xfId="0" applyNumberFormat="1" applyFont="1" applyFill="1" applyBorder="1" applyAlignment="1">
      <alignment vertical="center" wrapText="1"/>
    </xf>
    <xf numFmtId="3" fontId="7" fillId="8" borderId="1" xfId="0" applyNumberFormat="1" applyFont="1" applyFill="1" applyBorder="1" applyAlignment="1">
      <alignment vertical="center" wrapText="1"/>
    </xf>
    <xf numFmtId="0" fontId="7" fillId="8" borderId="1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3" fontId="3" fillId="8" borderId="31" xfId="0" applyNumberFormat="1" applyFont="1" applyFill="1" applyBorder="1" applyAlignment="1">
      <alignment vertical="center" wrapText="1"/>
    </xf>
    <xf numFmtId="3" fontId="3" fillId="8" borderId="1" xfId="0" applyNumberFormat="1" applyFont="1" applyFill="1" applyBorder="1" applyAlignment="1">
      <alignment vertical="center" wrapText="1"/>
    </xf>
    <xf numFmtId="0" fontId="3" fillId="8" borderId="30" xfId="0" applyFont="1" applyFill="1" applyBorder="1" applyAlignment="1">
      <alignment horizontal="left" wrapText="1"/>
    </xf>
    <xf numFmtId="1" fontId="3" fillId="8" borderId="30" xfId="0" applyNumberFormat="1" applyFont="1" applyFill="1" applyBorder="1" applyAlignment="1">
      <alignment wrapText="1"/>
    </xf>
    <xf numFmtId="0" fontId="3" fillId="8" borderId="30" xfId="0" applyFont="1" applyFill="1" applyBorder="1" applyAlignment="1">
      <alignment wrapText="1"/>
    </xf>
    <xf numFmtId="3" fontId="3" fillId="8" borderId="30" xfId="0" applyNumberFormat="1" applyFont="1" applyFill="1" applyBorder="1" applyAlignment="1">
      <alignment wrapText="1"/>
    </xf>
    <xf numFmtId="0" fontId="2" fillId="8" borderId="30" xfId="0" applyFont="1" applyFill="1" applyBorder="1" applyAlignment="1">
      <alignment wrapText="1"/>
    </xf>
    <xf numFmtId="0" fontId="4" fillId="8" borderId="1" xfId="0" applyFont="1" applyFill="1" applyBorder="1" applyAlignment="1">
      <alignment horizontal="left" wrapText="1"/>
    </xf>
    <xf numFmtId="1" fontId="3" fillId="8" borderId="1" xfId="0" applyNumberFormat="1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3" fontId="4" fillId="8" borderId="1" xfId="0" applyNumberFormat="1" applyFont="1" applyFill="1" applyBorder="1" applyAlignment="1">
      <alignment horizontal="right" wrapText="1"/>
    </xf>
    <xf numFmtId="0" fontId="30" fillId="8" borderId="1" xfId="0" applyFont="1" applyFill="1" applyBorder="1" applyAlignment="1">
      <alignment horizontal="center" wrapText="1"/>
    </xf>
    <xf numFmtId="1" fontId="3" fillId="8" borderId="31" xfId="0" applyNumberFormat="1" applyFont="1" applyFill="1" applyBorder="1" applyAlignment="1">
      <alignment wrapText="1"/>
    </xf>
    <xf numFmtId="164" fontId="3" fillId="8" borderId="31" xfId="0" applyNumberFormat="1" applyFont="1" applyFill="1" applyBorder="1" applyAlignment="1">
      <alignment horizontal="center" wrapText="1"/>
    </xf>
    <xf numFmtId="3" fontId="3" fillId="8" borderId="31" xfId="0" applyNumberFormat="1" applyFont="1" applyFill="1" applyBorder="1" applyAlignment="1">
      <alignment horizontal="right" wrapText="1"/>
    </xf>
    <xf numFmtId="0" fontId="3" fillId="8" borderId="3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wrapText="1"/>
    </xf>
    <xf numFmtId="0" fontId="3" fillId="8" borderId="31" xfId="0" applyFont="1" applyFill="1" applyBorder="1" applyAlignment="1">
      <alignment wrapText="1"/>
    </xf>
    <xf numFmtId="1" fontId="3" fillId="8" borderId="30" xfId="0" applyNumberFormat="1" applyFont="1" applyFill="1" applyBorder="1" applyAlignment="1">
      <alignment vertical="center" wrapText="1"/>
    </xf>
    <xf numFmtId="3" fontId="25" fillId="8" borderId="43" xfId="0" applyNumberFormat="1" applyFont="1" applyFill="1" applyBorder="1" applyAlignment="1">
      <alignment vertical="center" wrapText="1"/>
    </xf>
    <xf numFmtId="3" fontId="25" fillId="8" borderId="0" xfId="0" applyNumberFormat="1" applyFont="1" applyFill="1" applyAlignment="1">
      <alignment vertical="center" wrapText="1"/>
    </xf>
    <xf numFmtId="0" fontId="45" fillId="8" borderId="1" xfId="0" applyFont="1" applyFill="1" applyBorder="1" applyAlignment="1">
      <alignment horizontal="center" wrapText="1"/>
    </xf>
    <xf numFmtId="3" fontId="46" fillId="0" borderId="1" xfId="0" applyNumberFormat="1" applyFont="1" applyFill="1" applyBorder="1" applyAlignment="1">
      <alignment wrapText="1"/>
    </xf>
    <xf numFmtId="0" fontId="45" fillId="8" borderId="1" xfId="0" applyFont="1" applyFill="1" applyBorder="1" applyAlignment="1">
      <alignment horizontal="left" wrapText="1"/>
    </xf>
    <xf numFmtId="0" fontId="45" fillId="8" borderId="1" xfId="0" applyFont="1" applyFill="1" applyBorder="1" applyAlignment="1">
      <alignment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3" fontId="3" fillId="0" borderId="2" xfId="0" applyNumberFormat="1" applyFont="1" applyBorder="1" applyAlignment="1" applyProtection="1">
      <protection locked="0"/>
    </xf>
    <xf numFmtId="3" fontId="3" fillId="0" borderId="3" xfId="0" applyNumberFormat="1" applyFont="1" applyBorder="1" applyAlignment="1" applyProtection="1">
      <protection locked="0"/>
    </xf>
    <xf numFmtId="3" fontId="3" fillId="0" borderId="4" xfId="0" applyNumberFormat="1" applyFont="1" applyBorder="1" applyAlignment="1" applyProtection="1">
      <protection locked="0"/>
    </xf>
    <xf numFmtId="3" fontId="3" fillId="8" borderId="4" xfId="0" applyNumberFormat="1" applyFont="1" applyFill="1" applyBorder="1" applyAlignment="1" applyProtection="1">
      <protection locked="0"/>
    </xf>
    <xf numFmtId="0" fontId="7" fillId="8" borderId="30" xfId="0" applyFont="1" applyFill="1" applyBorder="1" applyAlignment="1">
      <alignment wrapText="1"/>
    </xf>
    <xf numFmtId="0" fontId="7" fillId="8" borderId="23" xfId="0" applyFont="1" applyFill="1" applyBorder="1" applyAlignment="1">
      <alignment wrapText="1"/>
    </xf>
    <xf numFmtId="0" fontId="7" fillId="8" borderId="2" xfId="0" applyFont="1" applyFill="1" applyBorder="1" applyAlignment="1">
      <alignment wrapText="1"/>
    </xf>
    <xf numFmtId="0" fontId="7" fillId="8" borderId="31" xfId="0" applyFont="1" applyFill="1" applyBorder="1" applyAlignment="1">
      <alignment wrapText="1"/>
    </xf>
    <xf numFmtId="0" fontId="7" fillId="8" borderId="20" xfId="0" applyFont="1" applyFill="1" applyBorder="1" applyAlignment="1">
      <alignment wrapText="1"/>
    </xf>
    <xf numFmtId="0" fontId="5" fillId="8" borderId="30" xfId="0" applyFont="1" applyFill="1" applyBorder="1" applyAlignment="1">
      <alignment wrapText="1"/>
    </xf>
    <xf numFmtId="0" fontId="7" fillId="8" borderId="43" xfId="0" applyFont="1" applyFill="1" applyBorder="1" applyAlignment="1">
      <alignment wrapText="1"/>
    </xf>
    <xf numFmtId="0" fontId="7" fillId="8" borderId="37" xfId="0" applyFont="1" applyFill="1" applyBorder="1" applyAlignment="1">
      <alignment wrapText="1"/>
    </xf>
    <xf numFmtId="0" fontId="7" fillId="8" borderId="4" xfId="0" applyFont="1" applyFill="1" applyBorder="1" applyAlignment="1">
      <alignment wrapText="1"/>
    </xf>
    <xf numFmtId="0" fontId="3" fillId="8" borderId="19" xfId="0" applyFont="1" applyFill="1" applyBorder="1" applyAlignment="1">
      <alignment wrapText="1"/>
    </xf>
    <xf numFmtId="3" fontId="7" fillId="8" borderId="48" xfId="0" applyNumberFormat="1" applyFont="1" applyFill="1" applyBorder="1" applyAlignment="1">
      <alignment wrapText="1"/>
    </xf>
    <xf numFmtId="3" fontId="7" fillId="8" borderId="49" xfId="0" applyNumberFormat="1" applyFont="1" applyFill="1" applyBorder="1" applyAlignment="1">
      <alignment wrapText="1"/>
    </xf>
    <xf numFmtId="3" fontId="7" fillId="8" borderId="51" xfId="0" applyNumberFormat="1" applyFont="1" applyFill="1" applyBorder="1" applyAlignment="1">
      <alignment wrapText="1"/>
    </xf>
    <xf numFmtId="3" fontId="7" fillId="8" borderId="48" xfId="0" applyNumberFormat="1" applyFont="1" applyFill="1" applyBorder="1" applyAlignment="1">
      <alignment horizontal="center" wrapText="1"/>
    </xf>
    <xf numFmtId="3" fontId="7" fillId="8" borderId="49" xfId="0" applyNumberFormat="1" applyFont="1" applyFill="1" applyBorder="1" applyAlignment="1">
      <alignment horizontal="center" wrapText="1"/>
    </xf>
    <xf numFmtId="0" fontId="3" fillId="8" borderId="62" xfId="0" applyFont="1" applyFill="1" applyBorder="1" applyAlignment="1">
      <alignment wrapText="1"/>
    </xf>
    <xf numFmtId="0" fontId="3" fillId="8" borderId="55" xfId="0" applyFont="1" applyFill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41" xfId="0" applyFont="1" applyBorder="1" applyAlignment="1">
      <alignment horizontal="center" wrapText="1"/>
    </xf>
    <xf numFmtId="3" fontId="1" fillId="0" borderId="58" xfId="0" applyNumberFormat="1" applyFont="1" applyBorder="1" applyAlignment="1">
      <alignment wrapText="1"/>
    </xf>
    <xf numFmtId="3" fontId="3" fillId="8" borderId="48" xfId="0" applyNumberFormat="1" applyFont="1" applyFill="1" applyBorder="1" applyAlignment="1">
      <alignment wrapText="1"/>
    </xf>
    <xf numFmtId="3" fontId="3" fillId="8" borderId="49" xfId="0" applyNumberFormat="1" applyFont="1" applyFill="1" applyBorder="1" applyAlignment="1">
      <alignment wrapText="1"/>
    </xf>
    <xf numFmtId="3" fontId="3" fillId="0" borderId="49" xfId="0" applyNumberFormat="1" applyFont="1" applyBorder="1" applyAlignment="1">
      <alignment wrapText="1"/>
    </xf>
    <xf numFmtId="3" fontId="3" fillId="8" borderId="51" xfId="0" applyNumberFormat="1" applyFont="1" applyFill="1" applyBorder="1" applyAlignment="1">
      <alignment wrapText="1"/>
    </xf>
    <xf numFmtId="3" fontId="3" fillId="0" borderId="51" xfId="0" applyNumberFormat="1" applyFont="1" applyBorder="1" applyAlignment="1">
      <alignment wrapText="1"/>
    </xf>
    <xf numFmtId="3" fontId="3" fillId="0" borderId="50" xfId="0" applyNumberFormat="1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20" fillId="8" borderId="30" xfId="0" applyFont="1" applyFill="1" applyBorder="1" applyAlignment="1">
      <alignment vertical="top" wrapText="1"/>
    </xf>
    <xf numFmtId="0" fontId="0" fillId="8" borderId="30" xfId="0" applyFill="1" applyBorder="1" applyAlignment="1">
      <alignment vertical="top" wrapText="1"/>
    </xf>
    <xf numFmtId="0" fontId="0" fillId="8" borderId="23" xfId="0" applyFill="1" applyBorder="1" applyAlignment="1">
      <alignment vertical="top" wrapText="1"/>
    </xf>
    <xf numFmtId="0" fontId="20" fillId="8" borderId="23" xfId="0" applyFont="1" applyFill="1" applyBorder="1" applyAlignment="1">
      <alignment vertical="top" wrapText="1"/>
    </xf>
    <xf numFmtId="0" fontId="28" fillId="8" borderId="48" xfId="0" applyFont="1" applyFill="1" applyBorder="1" applyAlignment="1">
      <alignment vertical="top" wrapText="1"/>
    </xf>
    <xf numFmtId="0" fontId="0" fillId="8" borderId="1" xfId="0" applyFill="1" applyBorder="1" applyAlignment="1">
      <alignment vertical="top" wrapText="1"/>
    </xf>
    <xf numFmtId="0" fontId="20" fillId="8" borderId="1" xfId="0" applyFont="1" applyFill="1" applyBorder="1" applyAlignment="1">
      <alignment vertical="top" wrapText="1"/>
    </xf>
    <xf numFmtId="0" fontId="0" fillId="8" borderId="2" xfId="0" applyFill="1" applyBorder="1" applyAlignment="1">
      <alignment vertical="top" wrapText="1"/>
    </xf>
    <xf numFmtId="0" fontId="20" fillId="8" borderId="2" xfId="0" applyFont="1" applyFill="1" applyBorder="1" applyAlignment="1">
      <alignment vertical="top" wrapText="1"/>
    </xf>
    <xf numFmtId="0" fontId="3" fillId="8" borderId="57" xfId="0" applyFont="1" applyFill="1" applyBorder="1" applyAlignment="1">
      <alignment wrapText="1"/>
    </xf>
    <xf numFmtId="3" fontId="7" fillId="8" borderId="1" xfId="0" applyNumberFormat="1" applyFont="1" applyFill="1" applyBorder="1" applyAlignment="1">
      <alignment wrapText="1"/>
    </xf>
    <xf numFmtId="3" fontId="3" fillId="8" borderId="2" xfId="0" applyNumberFormat="1" applyFont="1" applyFill="1" applyBorder="1" applyAlignment="1">
      <alignment wrapText="1"/>
    </xf>
    <xf numFmtId="0" fontId="3" fillId="8" borderId="2" xfId="0" applyFont="1" applyFill="1" applyBorder="1" applyAlignment="1">
      <alignment wrapText="1"/>
    </xf>
    <xf numFmtId="0" fontId="3" fillId="8" borderId="49" xfId="0" applyFont="1" applyFill="1" applyBorder="1" applyAlignment="1">
      <alignment wrapText="1"/>
    </xf>
    <xf numFmtId="0" fontId="5" fillId="8" borderId="31" xfId="0" applyFont="1" applyFill="1" applyBorder="1" applyAlignment="1">
      <alignment wrapText="1"/>
    </xf>
    <xf numFmtId="3" fontId="7" fillId="8" borderId="31" xfId="0" applyNumberFormat="1" applyFont="1" applyFill="1" applyBorder="1" applyAlignment="1">
      <alignment wrapText="1"/>
    </xf>
    <xf numFmtId="3" fontId="3" fillId="8" borderId="20" xfId="0" applyNumberFormat="1" applyFont="1" applyFill="1" applyBorder="1" applyAlignment="1">
      <alignment wrapText="1"/>
    </xf>
    <xf numFmtId="0" fontId="3" fillId="8" borderId="20" xfId="0" applyFont="1" applyFill="1" applyBorder="1" applyAlignment="1">
      <alignment wrapText="1"/>
    </xf>
    <xf numFmtId="0" fontId="3" fillId="8" borderId="50" xfId="0" applyFont="1" applyFill="1" applyBorder="1" applyAlignment="1">
      <alignment wrapText="1"/>
    </xf>
    <xf numFmtId="0" fontId="3" fillId="8" borderId="23" xfId="0" applyFont="1" applyFill="1" applyBorder="1" applyAlignment="1">
      <alignment horizontal="left" vertical="top" wrapText="1"/>
    </xf>
    <xf numFmtId="0" fontId="3" fillId="8" borderId="24" xfId="0" applyFont="1" applyFill="1" applyBorder="1" applyAlignment="1">
      <alignment horizontal="left" vertical="top" wrapText="1"/>
    </xf>
    <xf numFmtId="49" fontId="7" fillId="8" borderId="30" xfId="0" applyNumberFormat="1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wrapText="1"/>
    </xf>
    <xf numFmtId="3" fontId="7" fillId="8" borderId="30" xfId="0" applyNumberFormat="1" applyFont="1" applyFill="1" applyBorder="1" applyAlignment="1">
      <alignment wrapText="1"/>
    </xf>
    <xf numFmtId="49" fontId="7" fillId="8" borderId="30" xfId="0" applyNumberFormat="1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 wrapText="1"/>
    </xf>
    <xf numFmtId="3" fontId="8" fillId="8" borderId="34" xfId="0" applyNumberFormat="1" applyFont="1" applyFill="1" applyBorder="1" applyAlignment="1">
      <alignment horizontal="center" wrapText="1"/>
    </xf>
    <xf numFmtId="3" fontId="8" fillId="8" borderId="1" xfId="0" applyNumberFormat="1" applyFont="1" applyFill="1" applyBorder="1" applyAlignment="1">
      <alignment horizontal="center" wrapText="1"/>
    </xf>
    <xf numFmtId="0" fontId="7" fillId="8" borderId="48" xfId="0" applyFont="1" applyFill="1" applyBorder="1" applyAlignment="1">
      <alignment wrapText="1"/>
    </xf>
    <xf numFmtId="0" fontId="7" fillId="8" borderId="49" xfId="0" applyFont="1" applyFill="1" applyBorder="1" applyAlignment="1">
      <alignment wrapText="1"/>
    </xf>
    <xf numFmtId="0" fontId="7" fillId="8" borderId="50" xfId="0" applyFont="1" applyFill="1" applyBorder="1" applyAlignment="1">
      <alignment wrapText="1"/>
    </xf>
    <xf numFmtId="0" fontId="3" fillId="8" borderId="43" xfId="0" applyFont="1" applyFill="1" applyBorder="1" applyAlignment="1">
      <alignment vertical="top" wrapText="1"/>
    </xf>
    <xf numFmtId="3" fontId="7" fillId="8" borderId="57" xfId="0" applyNumberFormat="1" applyFont="1" applyFill="1" applyBorder="1" applyAlignment="1">
      <alignment wrapText="1"/>
    </xf>
    <xf numFmtId="0" fontId="33" fillId="8" borderId="1" xfId="0" applyFont="1" applyFill="1" applyBorder="1" applyAlignment="1">
      <alignment wrapText="1"/>
    </xf>
    <xf numFmtId="0" fontId="33" fillId="8" borderId="31" xfId="0" applyFont="1" applyFill="1" applyBorder="1" applyAlignment="1">
      <alignment wrapText="1"/>
    </xf>
    <xf numFmtId="49" fontId="7" fillId="8" borderId="19" xfId="0" applyNumberFormat="1" applyFont="1" applyFill="1" applyBorder="1" applyAlignment="1">
      <alignment horizontal="center" wrapText="1"/>
    </xf>
    <xf numFmtId="0" fontId="8" fillId="8" borderId="20" xfId="0" applyFont="1" applyFill="1" applyBorder="1" applyAlignment="1">
      <alignment horizontal="center" wrapText="1"/>
    </xf>
    <xf numFmtId="3" fontId="7" fillId="8" borderId="50" xfId="0" applyNumberFormat="1" applyFont="1" applyFill="1" applyBorder="1" applyAlignment="1">
      <alignment wrapText="1"/>
    </xf>
    <xf numFmtId="0" fontId="3" fillId="8" borderId="23" xfId="0" applyFont="1" applyFill="1" applyBorder="1" applyAlignment="1">
      <alignment vertical="top" wrapText="1"/>
    </xf>
    <xf numFmtId="0" fontId="3" fillId="8" borderId="30" xfId="0" applyFont="1" applyFill="1" applyBorder="1" applyAlignment="1">
      <alignment vertical="top" wrapText="1"/>
    </xf>
    <xf numFmtId="3" fontId="7" fillId="8" borderId="23" xfId="0" applyNumberFormat="1" applyFont="1" applyFill="1" applyBorder="1" applyAlignment="1">
      <alignment wrapText="1"/>
    </xf>
    <xf numFmtId="0" fontId="3" fillId="8" borderId="23" xfId="0" applyFont="1" applyFill="1" applyBorder="1" applyAlignment="1">
      <alignment wrapText="1"/>
    </xf>
    <xf numFmtId="3" fontId="7" fillId="8" borderId="2" xfId="0" applyNumberFormat="1" applyFont="1" applyFill="1" applyBorder="1" applyAlignment="1">
      <alignment wrapText="1"/>
    </xf>
    <xf numFmtId="3" fontId="7" fillId="8" borderId="20" xfId="0" applyNumberFormat="1" applyFont="1" applyFill="1" applyBorder="1" applyAlignment="1">
      <alignment wrapText="1"/>
    </xf>
    <xf numFmtId="0" fontId="3" fillId="8" borderId="36" xfId="0" applyFont="1" applyFill="1" applyBorder="1" applyAlignment="1">
      <alignment vertical="top" wrapText="1"/>
    </xf>
    <xf numFmtId="0" fontId="35" fillId="8" borderId="32" xfId="0" applyFont="1" applyFill="1" applyBorder="1"/>
    <xf numFmtId="0" fontId="35" fillId="8" borderId="1" xfId="0" applyFont="1" applyFill="1" applyBorder="1"/>
    <xf numFmtId="0" fontId="35" fillId="8" borderId="59" xfId="0" applyFont="1" applyFill="1" applyBorder="1"/>
    <xf numFmtId="3" fontId="35" fillId="8" borderId="1" xfId="0" applyNumberFormat="1" applyFont="1" applyFill="1" applyBorder="1"/>
    <xf numFmtId="0" fontId="45" fillId="8" borderId="1" xfId="0" applyFont="1" applyFill="1" applyBorder="1"/>
    <xf numFmtId="0" fontId="45" fillId="8" borderId="59" xfId="0" applyFont="1" applyFill="1" applyBorder="1"/>
    <xf numFmtId="1" fontId="35" fillId="8" borderId="74" xfId="0" applyNumberFormat="1" applyFont="1" applyFill="1" applyBorder="1"/>
    <xf numFmtId="1" fontId="35" fillId="8" borderId="1" xfId="0" applyNumberFormat="1" applyFont="1" applyFill="1" applyBorder="1"/>
    <xf numFmtId="3" fontId="3" fillId="8" borderId="30" xfId="0" applyNumberFormat="1" applyFont="1" applyFill="1" applyBorder="1" applyAlignment="1">
      <alignment vertical="top" wrapText="1"/>
    </xf>
    <xf numFmtId="3" fontId="3" fillId="8" borderId="30" xfId="0" applyNumberFormat="1" applyFont="1" applyFill="1" applyBorder="1" applyAlignment="1">
      <alignment horizontal="right" vertical="top" wrapText="1"/>
    </xf>
    <xf numFmtId="3" fontId="3" fillId="8" borderId="1" xfId="0" applyNumberFormat="1" applyFont="1" applyFill="1" applyBorder="1" applyAlignment="1">
      <alignment wrapText="1"/>
    </xf>
    <xf numFmtId="3" fontId="7" fillId="8" borderId="30" xfId="0" applyNumberFormat="1" applyFont="1" applyFill="1" applyBorder="1" applyAlignment="1">
      <alignment horizontal="right" wrapText="1"/>
    </xf>
    <xf numFmtId="3" fontId="4" fillId="8" borderId="1" xfId="0" applyNumberFormat="1" applyFont="1" applyFill="1" applyBorder="1" applyAlignment="1">
      <alignment wrapText="1"/>
    </xf>
    <xf numFmtId="3" fontId="7" fillId="8" borderId="1" xfId="0" applyNumberFormat="1" applyFont="1" applyFill="1" applyBorder="1" applyAlignment="1">
      <alignment horizontal="right" wrapText="1"/>
    </xf>
    <xf numFmtId="3" fontId="4" fillId="8" borderId="30" xfId="0" applyNumberFormat="1" applyFont="1" applyFill="1" applyBorder="1" applyAlignment="1">
      <alignment vertical="top" wrapText="1"/>
    </xf>
    <xf numFmtId="3" fontId="7" fillId="8" borderId="30" xfId="0" applyNumberFormat="1" applyFont="1" applyFill="1" applyBorder="1" applyAlignment="1">
      <alignment horizontal="right" vertical="center" wrapText="1"/>
    </xf>
    <xf numFmtId="3" fontId="7" fillId="8" borderId="71" xfId="0" applyNumberFormat="1" applyFont="1" applyFill="1" applyBorder="1" applyAlignment="1">
      <alignment wrapText="1"/>
    </xf>
    <xf numFmtId="3" fontId="7" fillId="8" borderId="13" xfId="0" applyNumberFormat="1" applyFont="1" applyFill="1" applyBorder="1" applyAlignment="1">
      <alignment wrapText="1"/>
    </xf>
    <xf numFmtId="0" fontId="7" fillId="8" borderId="70" xfId="0" applyFont="1" applyFill="1" applyBorder="1" applyAlignment="1">
      <alignment wrapText="1"/>
    </xf>
    <xf numFmtId="0" fontId="7" fillId="8" borderId="59" xfId="0" applyFont="1" applyFill="1" applyBorder="1" applyAlignment="1">
      <alignment wrapText="1"/>
    </xf>
    <xf numFmtId="0" fontId="7" fillId="8" borderId="64" xfId="0" applyFont="1" applyFill="1" applyBorder="1" applyAlignment="1">
      <alignment wrapText="1"/>
    </xf>
    <xf numFmtId="0" fontId="34" fillId="8" borderId="68" xfId="0" applyFont="1" applyFill="1" applyBorder="1" applyAlignment="1">
      <alignment horizontal="justify" vertical="center" wrapText="1"/>
    </xf>
    <xf numFmtId="0" fontId="34" fillId="8" borderId="78" xfId="0" applyFont="1" applyFill="1" applyBorder="1" applyAlignment="1">
      <alignment vertical="center" wrapText="1"/>
    </xf>
    <xf numFmtId="3" fontId="34" fillId="8" borderId="78" xfId="0" applyNumberFormat="1" applyFont="1" applyFill="1" applyBorder="1" applyAlignment="1">
      <alignment horizontal="center" vertical="center" wrapText="1"/>
    </xf>
    <xf numFmtId="0" fontId="34" fillId="8" borderId="78" xfId="0" applyFont="1" applyFill="1" applyBorder="1" applyAlignment="1">
      <alignment horizontal="justify" vertical="center" wrapText="1"/>
    </xf>
    <xf numFmtId="0" fontId="7" fillId="8" borderId="57" xfId="0" applyFont="1" applyFill="1" applyBorder="1" applyAlignment="1">
      <alignment wrapText="1"/>
    </xf>
    <xf numFmtId="0" fontId="7" fillId="8" borderId="25" xfId="0" applyFont="1" applyFill="1" applyBorder="1" applyAlignment="1">
      <alignment wrapText="1"/>
    </xf>
    <xf numFmtId="0" fontId="7" fillId="8" borderId="51" xfId="0" applyFont="1" applyFill="1" applyBorder="1" applyAlignment="1">
      <alignment wrapText="1"/>
    </xf>
    <xf numFmtId="3" fontId="59" fillId="8" borderId="1" xfId="0" applyNumberFormat="1" applyFont="1" applyFill="1" applyBorder="1" applyAlignment="1">
      <alignment horizontal="center" vertical="center" wrapText="1"/>
    </xf>
    <xf numFmtId="3" fontId="45" fillId="8" borderId="1" xfId="0" applyNumberFormat="1" applyFont="1" applyFill="1" applyBorder="1" applyAlignment="1">
      <alignment horizontal="center" wrapText="1"/>
    </xf>
    <xf numFmtId="0" fontId="59" fillId="8" borderId="1" xfId="0" applyFont="1" applyFill="1" applyBorder="1" applyAlignment="1">
      <alignment horizontal="center" vertical="center" wrapText="1"/>
    </xf>
    <xf numFmtId="1" fontId="7" fillId="8" borderId="23" xfId="0" applyNumberFormat="1" applyFont="1" applyFill="1" applyBorder="1" applyAlignment="1">
      <alignment wrapText="1"/>
    </xf>
    <xf numFmtId="0" fontId="7" fillId="8" borderId="19" xfId="0" applyFont="1" applyFill="1" applyBorder="1" applyAlignment="1">
      <alignment wrapText="1"/>
    </xf>
    <xf numFmtId="3" fontId="7" fillId="8" borderId="19" xfId="0" applyNumberFormat="1" applyFont="1" applyFill="1" applyBorder="1" applyAlignment="1">
      <alignment wrapText="1"/>
    </xf>
    <xf numFmtId="0" fontId="7" fillId="8" borderId="11" xfId="0" applyFont="1" applyFill="1" applyBorder="1" applyAlignment="1">
      <alignment wrapText="1"/>
    </xf>
    <xf numFmtId="3" fontId="7" fillId="8" borderId="75" xfId="0" applyNumberFormat="1" applyFont="1" applyFill="1" applyBorder="1" applyAlignment="1">
      <alignment wrapText="1"/>
    </xf>
    <xf numFmtId="0" fontId="7" fillId="8" borderId="75" xfId="0" applyFont="1" applyFill="1" applyBorder="1" applyAlignment="1">
      <alignment wrapText="1"/>
    </xf>
    <xf numFmtId="0" fontId="41" fillId="8" borderId="1" xfId="0" applyFont="1" applyFill="1" applyBorder="1" applyAlignment="1">
      <alignment vertical="top" wrapText="1"/>
    </xf>
    <xf numFmtId="1" fontId="41" fillId="8" borderId="1" xfId="0" applyNumberFormat="1" applyFont="1" applyFill="1" applyBorder="1" applyAlignment="1">
      <alignment vertical="top" wrapText="1"/>
    </xf>
    <xf numFmtId="3" fontId="3" fillId="8" borderId="36" xfId="0" applyNumberFormat="1" applyFont="1" applyFill="1" applyBorder="1" applyAlignment="1">
      <alignment wrapText="1"/>
    </xf>
    <xf numFmtId="3" fontId="29" fillId="8" borderId="78" xfId="0" applyNumberFormat="1" applyFont="1" applyFill="1" applyBorder="1" applyAlignment="1">
      <alignment horizontal="center" vertical="center" wrapText="1"/>
    </xf>
    <xf numFmtId="0" fontId="29" fillId="8" borderId="68" xfId="0" applyFont="1" applyFill="1" applyBorder="1" applyAlignment="1">
      <alignment horizontal="justify" vertical="center" wrapText="1"/>
    </xf>
    <xf numFmtId="0" fontId="29" fillId="8" borderId="78" xfId="0" applyFont="1" applyFill="1" applyBorder="1" applyAlignment="1">
      <alignment vertical="center" wrapText="1"/>
    </xf>
    <xf numFmtId="0" fontId="29" fillId="8" borderId="78" xfId="0" applyFont="1" applyFill="1" applyBorder="1" applyAlignment="1">
      <alignment horizontal="justify" vertical="center" wrapText="1"/>
    </xf>
    <xf numFmtId="0" fontId="3" fillId="8" borderId="25" xfId="0" applyFont="1" applyFill="1" applyBorder="1" applyAlignment="1">
      <alignment wrapText="1"/>
    </xf>
    <xf numFmtId="0" fontId="3" fillId="8" borderId="51" xfId="0" applyFont="1" applyFill="1" applyBorder="1" applyAlignment="1">
      <alignment wrapText="1"/>
    </xf>
    <xf numFmtId="0" fontId="7" fillId="8" borderId="36" xfId="0" applyFont="1" applyFill="1" applyBorder="1" applyAlignment="1">
      <alignment wrapText="1"/>
    </xf>
    <xf numFmtId="3" fontId="41" fillId="8" borderId="1" xfId="0" applyNumberFormat="1" applyFont="1" applyFill="1" applyBorder="1" applyAlignment="1">
      <alignment horizontal="center" vertical="top" wrapText="1"/>
    </xf>
    <xf numFmtId="0" fontId="3" fillId="8" borderId="69" xfId="0" applyFont="1" applyFill="1" applyBorder="1" applyAlignment="1">
      <alignment wrapText="1"/>
    </xf>
    <xf numFmtId="0" fontId="3" fillId="8" borderId="32" xfId="0" applyFont="1" applyFill="1" applyBorder="1" applyAlignment="1">
      <alignment wrapText="1"/>
    </xf>
    <xf numFmtId="0" fontId="38" fillId="8" borderId="1" xfId="0" applyFont="1" applyFill="1" applyBorder="1"/>
    <xf numFmtId="0" fontId="3" fillId="8" borderId="72" xfId="0" applyFont="1" applyFill="1" applyBorder="1" applyAlignment="1">
      <alignment wrapText="1"/>
    </xf>
    <xf numFmtId="0" fontId="3" fillId="8" borderId="54" xfId="0" applyFont="1" applyFill="1" applyBorder="1" applyAlignment="1">
      <alignment wrapText="1"/>
    </xf>
    <xf numFmtId="0" fontId="7" fillId="8" borderId="54" xfId="0" applyFont="1" applyFill="1" applyBorder="1" applyAlignment="1">
      <alignment wrapText="1"/>
    </xf>
    <xf numFmtId="0" fontId="7" fillId="8" borderId="73" xfId="0" applyFont="1" applyFill="1" applyBorder="1" applyAlignment="1">
      <alignment wrapText="1"/>
    </xf>
    <xf numFmtId="0" fontId="41" fillId="0" borderId="45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3" fontId="5" fillId="0" borderId="34" xfId="0" applyNumberFormat="1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3" fontId="5" fillId="0" borderId="58" xfId="0" applyNumberFormat="1" applyFont="1" applyBorder="1" applyAlignment="1">
      <alignment horizontal="center" wrapText="1"/>
    </xf>
    <xf numFmtId="0" fontId="29" fillId="8" borderId="43" xfId="0" applyFont="1" applyFill="1" applyBorder="1" applyAlignment="1">
      <alignment horizontal="justify" vertical="center" wrapText="1"/>
    </xf>
    <xf numFmtId="0" fontId="29" fillId="8" borderId="43" xfId="0" applyFont="1" applyFill="1" applyBorder="1" applyAlignment="1">
      <alignment vertical="center" wrapText="1"/>
    </xf>
    <xf numFmtId="0" fontId="29" fillId="8" borderId="43" xfId="0" applyFont="1" applyFill="1" applyBorder="1" applyAlignment="1">
      <alignment vertical="top" wrapText="1"/>
    </xf>
    <xf numFmtId="3" fontId="29" fillId="8" borderId="43" xfId="0" applyNumberFormat="1" applyFont="1" applyFill="1" applyBorder="1" applyAlignment="1">
      <alignment horizontal="center" vertical="center" wrapText="1"/>
    </xf>
    <xf numFmtId="0" fontId="29" fillId="8" borderId="70" xfId="0" applyFont="1" applyFill="1" applyBorder="1" applyAlignment="1">
      <alignment vertical="top" wrapText="1"/>
    </xf>
    <xf numFmtId="0" fontId="29" fillId="8" borderId="1" xfId="0" applyFont="1" applyFill="1" applyBorder="1" applyAlignment="1">
      <alignment horizontal="justify" vertical="center" wrapText="1"/>
    </xf>
    <xf numFmtId="0" fontId="29" fillId="8" borderId="1" xfId="0" applyFont="1" applyFill="1" applyBorder="1" applyAlignment="1">
      <alignment vertical="center" wrapText="1"/>
    </xf>
    <xf numFmtId="3" fontId="29" fillId="8" borderId="1" xfId="0" applyNumberFormat="1" applyFont="1" applyFill="1" applyBorder="1" applyAlignment="1">
      <alignment horizontal="center" vertical="center" wrapText="1"/>
    </xf>
    <xf numFmtId="0" fontId="64" fillId="8" borderId="59" xfId="0" applyFont="1" applyFill="1" applyBorder="1"/>
    <xf numFmtId="3" fontId="3" fillId="8" borderId="59" xfId="0" applyNumberFormat="1" applyFont="1" applyFill="1" applyBorder="1" applyAlignment="1">
      <alignment wrapText="1"/>
    </xf>
    <xf numFmtId="0" fontId="3" fillId="8" borderId="59" xfId="0" applyFont="1" applyFill="1" applyBorder="1" applyAlignment="1">
      <alignment wrapText="1"/>
    </xf>
    <xf numFmtId="0" fontId="3" fillId="8" borderId="73" xfId="0" applyFont="1" applyFill="1" applyBorder="1" applyAlignment="1">
      <alignment wrapText="1"/>
    </xf>
    <xf numFmtId="0" fontId="3" fillId="8" borderId="36" xfId="0" applyFont="1" applyFill="1" applyBorder="1" applyAlignment="1">
      <alignment wrapText="1"/>
    </xf>
    <xf numFmtId="3" fontId="3" fillId="8" borderId="57" xfId="0" applyNumberFormat="1" applyFont="1" applyFill="1" applyBorder="1" applyAlignment="1">
      <alignment wrapText="1"/>
    </xf>
    <xf numFmtId="0" fontId="27" fillId="8" borderId="30" xfId="0" applyFont="1" applyFill="1" applyBorder="1" applyAlignment="1">
      <alignment wrapText="1"/>
    </xf>
    <xf numFmtId="3" fontId="27" fillId="8" borderId="30" xfId="0" applyNumberFormat="1" applyFont="1" applyFill="1" applyBorder="1" applyAlignment="1">
      <alignment wrapText="1"/>
    </xf>
    <xf numFmtId="3" fontId="27" fillId="8" borderId="23" xfId="0" applyNumberFormat="1" applyFont="1" applyFill="1" applyBorder="1" applyAlignment="1">
      <alignment wrapText="1"/>
    </xf>
    <xf numFmtId="0" fontId="27" fillId="8" borderId="23" xfId="0" applyFont="1" applyFill="1" applyBorder="1" applyAlignment="1">
      <alignment wrapText="1"/>
    </xf>
    <xf numFmtId="0" fontId="27" fillId="8" borderId="57" xfId="0" applyFont="1" applyFill="1" applyBorder="1" applyAlignment="1">
      <alignment wrapText="1"/>
    </xf>
    <xf numFmtId="3" fontId="27" fillId="8" borderId="74" xfId="0" applyNumberFormat="1" applyFont="1" applyFill="1" applyBorder="1" applyAlignment="1">
      <alignment wrapText="1"/>
    </xf>
    <xf numFmtId="3" fontId="27" fillId="8" borderId="57" xfId="0" applyNumberFormat="1" applyFont="1" applyFill="1" applyBorder="1" applyAlignment="1">
      <alignment wrapText="1"/>
    </xf>
    <xf numFmtId="0" fontId="27" fillId="8" borderId="23" xfId="0" applyFont="1" applyFill="1" applyBorder="1" applyAlignment="1">
      <alignment horizontal="left" wrapText="1"/>
    </xf>
    <xf numFmtId="0" fontId="27" fillId="8" borderId="57" xfId="0" applyFont="1" applyFill="1" applyBorder="1" applyAlignment="1">
      <alignment horizontal="left" wrapText="1"/>
    </xf>
    <xf numFmtId="0" fontId="27" fillId="8" borderId="1" xfId="0" applyFont="1" applyFill="1" applyBorder="1" applyAlignment="1">
      <alignment wrapText="1"/>
    </xf>
    <xf numFmtId="0" fontId="27" fillId="8" borderId="2" xfId="0" applyFont="1" applyFill="1" applyBorder="1" applyAlignment="1">
      <alignment wrapText="1"/>
    </xf>
    <xf numFmtId="0" fontId="27" fillId="8" borderId="49" xfId="0" applyFont="1" applyFill="1" applyBorder="1" applyAlignment="1">
      <alignment wrapText="1"/>
    </xf>
    <xf numFmtId="0" fontId="27" fillId="8" borderId="14" xfId="0" applyFont="1" applyFill="1" applyBorder="1" applyAlignment="1">
      <alignment wrapText="1"/>
    </xf>
    <xf numFmtId="0" fontId="27" fillId="8" borderId="31" xfId="0" applyFont="1" applyFill="1" applyBorder="1" applyAlignment="1">
      <alignment wrapText="1"/>
    </xf>
    <xf numFmtId="0" fontId="27" fillId="8" borderId="20" xfId="0" applyFont="1" applyFill="1" applyBorder="1" applyAlignment="1">
      <alignment wrapText="1"/>
    </xf>
    <xf numFmtId="0" fontId="27" fillId="8" borderId="25" xfId="0" applyFont="1" applyFill="1" applyBorder="1" applyAlignment="1">
      <alignment wrapText="1"/>
    </xf>
    <xf numFmtId="0" fontId="27" fillId="8" borderId="51" xfId="0" applyFont="1" applyFill="1" applyBorder="1" applyAlignment="1">
      <alignment wrapText="1"/>
    </xf>
    <xf numFmtId="0" fontId="27" fillId="8" borderId="53" xfId="0" applyFont="1" applyFill="1" applyBorder="1" applyAlignment="1">
      <alignment wrapText="1"/>
    </xf>
    <xf numFmtId="0" fontId="3" fillId="8" borderId="1" xfId="0" applyFont="1" applyFill="1" applyBorder="1" applyAlignment="1">
      <alignment horizontal="center" wrapText="1"/>
    </xf>
    <xf numFmtId="0" fontId="0" fillId="8" borderId="57" xfId="0" applyFill="1" applyBorder="1" applyAlignment="1">
      <alignment vertical="top" wrapText="1"/>
    </xf>
    <xf numFmtId="0" fontId="20" fillId="8" borderId="19" xfId="0" applyFont="1" applyFill="1" applyBorder="1" applyAlignment="1">
      <alignment vertical="top" wrapText="1"/>
    </xf>
    <xf numFmtId="0" fontId="0" fillId="8" borderId="11" xfId="0" applyFill="1" applyBorder="1" applyAlignment="1">
      <alignment vertical="top" wrapText="1"/>
    </xf>
    <xf numFmtId="0" fontId="0" fillId="8" borderId="75" xfId="0" applyFill="1" applyBorder="1" applyAlignment="1">
      <alignment vertical="top" wrapText="1"/>
    </xf>
    <xf numFmtId="0" fontId="47" fillId="8" borderId="23" xfId="0" applyFont="1" applyFill="1" applyBorder="1" applyAlignment="1">
      <alignment horizontal="center" vertical="top" wrapText="1"/>
    </xf>
    <xf numFmtId="0" fontId="47" fillId="8" borderId="1" xfId="0" applyFont="1" applyFill="1" applyBorder="1" applyAlignment="1">
      <alignment horizontal="center" vertical="top" wrapText="1"/>
    </xf>
    <xf numFmtId="0" fontId="47" fillId="8" borderId="18" xfId="0" applyFont="1" applyFill="1" applyBorder="1" applyAlignment="1">
      <alignment horizontal="center" vertical="top" wrapText="1"/>
    </xf>
    <xf numFmtId="0" fontId="47" fillId="8" borderId="11" xfId="0" applyFont="1" applyFill="1" applyBorder="1" applyAlignment="1">
      <alignment horizontal="center" vertical="top" wrapText="1"/>
    </xf>
    <xf numFmtId="0" fontId="47" fillId="8" borderId="31" xfId="0" applyFont="1" applyFill="1" applyBorder="1" applyAlignment="1">
      <alignment horizontal="center" vertical="top" wrapText="1"/>
    </xf>
    <xf numFmtId="0" fontId="47" fillId="8" borderId="0" xfId="0" applyFont="1" applyFill="1" applyBorder="1" applyAlignment="1">
      <alignment horizontal="center" vertical="top" wrapText="1"/>
    </xf>
    <xf numFmtId="0" fontId="0" fillId="8" borderId="49" xfId="0" applyFill="1" applyBorder="1" applyAlignment="1">
      <alignment vertical="top" wrapText="1"/>
    </xf>
    <xf numFmtId="0" fontId="20" fillId="8" borderId="43" xfId="0" applyFont="1" applyFill="1" applyBorder="1" applyAlignment="1">
      <alignment vertical="top" wrapText="1"/>
    </xf>
    <xf numFmtId="0" fontId="0" fillId="8" borderId="43" xfId="0" applyFill="1" applyBorder="1" applyAlignment="1">
      <alignment vertical="top" wrapText="1"/>
    </xf>
    <xf numFmtId="0" fontId="0" fillId="8" borderId="36" xfId="0" applyFill="1" applyBorder="1" applyAlignment="1">
      <alignment vertical="top" wrapText="1"/>
    </xf>
    <xf numFmtId="3" fontId="7" fillId="8" borderId="54" xfId="0" applyNumberFormat="1" applyFont="1" applyFill="1" applyBorder="1" applyAlignment="1">
      <alignment wrapText="1"/>
    </xf>
    <xf numFmtId="0" fontId="34" fillId="8" borderId="68" xfId="0" applyFont="1" applyFill="1" applyBorder="1" applyAlignment="1">
      <alignment horizontal="center" vertical="center" wrapText="1"/>
    </xf>
    <xf numFmtId="0" fontId="56" fillId="8" borderId="78" xfId="1" applyFill="1" applyBorder="1" applyAlignment="1">
      <alignment horizontal="justify" vertical="center" wrapText="1"/>
    </xf>
    <xf numFmtId="0" fontId="34" fillId="8" borderId="78" xfId="0" applyFont="1" applyFill="1" applyBorder="1" applyAlignment="1">
      <alignment vertical="top" wrapText="1"/>
    </xf>
    <xf numFmtId="0" fontId="34" fillId="8" borderId="68" xfId="0" applyFont="1" applyFill="1" applyBorder="1" applyAlignment="1">
      <alignment vertical="top" wrapText="1"/>
    </xf>
    <xf numFmtId="0" fontId="55" fillId="8" borderId="78" xfId="0" applyFont="1" applyFill="1" applyBorder="1" applyAlignment="1">
      <alignment horizontal="justify" vertical="center" wrapText="1"/>
    </xf>
    <xf numFmtId="0" fontId="45" fillId="0" borderId="1" xfId="2" applyNumberFormat="1" applyFont="1" applyBorder="1" applyProtection="1">
      <protection locked="0"/>
    </xf>
    <xf numFmtId="0" fontId="45" fillId="0" borderId="0" xfId="0" applyFont="1" applyProtection="1">
      <protection locked="0"/>
    </xf>
    <xf numFmtId="0" fontId="45" fillId="0" borderId="0" xfId="0" applyFont="1" applyAlignment="1">
      <alignment horizontal="center"/>
    </xf>
    <xf numFmtId="3" fontId="61" fillId="0" borderId="3" xfId="0" applyNumberFormat="1" applyFont="1" applyBorder="1" applyAlignment="1">
      <alignment horizontal="right"/>
    </xf>
    <xf numFmtId="0" fontId="45" fillId="0" borderId="2" xfId="0" applyFont="1" applyBorder="1" applyAlignment="1" applyProtection="1">
      <alignment horizontal="center" vertical="center"/>
      <protection locked="0"/>
    </xf>
    <xf numFmtId="0" fontId="45" fillId="0" borderId="4" xfId="0" applyFont="1" applyBorder="1" applyAlignment="1" applyProtection="1">
      <alignment horizontal="center" vertical="center"/>
      <protection locked="0"/>
    </xf>
    <xf numFmtId="0" fontId="45" fillId="0" borderId="2" xfId="0" applyFont="1" applyFill="1" applyBorder="1" applyAlignment="1">
      <alignment horizontal="left" vertical="center" wrapText="1" indent="1"/>
    </xf>
    <xf numFmtId="0" fontId="45" fillId="0" borderId="3" xfId="0" applyFont="1" applyFill="1" applyBorder="1" applyAlignment="1">
      <alignment horizontal="left" vertical="center" wrapText="1" indent="1"/>
    </xf>
    <xf numFmtId="0" fontId="45" fillId="0" borderId="4" xfId="0" applyFont="1" applyFill="1" applyBorder="1" applyAlignment="1">
      <alignment horizontal="left" vertical="center" wrapText="1" indent="1"/>
    </xf>
    <xf numFmtId="3" fontId="46" fillId="0" borderId="2" xfId="0" applyNumberFormat="1" applyFont="1" applyFill="1" applyBorder="1" applyAlignment="1">
      <alignment horizontal="right"/>
    </xf>
    <xf numFmtId="3" fontId="46" fillId="0" borderId="3" xfId="0" applyNumberFormat="1" applyFont="1" applyFill="1" applyBorder="1" applyAlignment="1">
      <alignment horizontal="right"/>
    </xf>
    <xf numFmtId="3" fontId="46" fillId="0" borderId="4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center"/>
    </xf>
    <xf numFmtId="3" fontId="46" fillId="0" borderId="2" xfId="0" applyNumberFormat="1" applyFont="1" applyFill="1" applyBorder="1" applyAlignment="1">
      <alignment horizontal="right" wrapText="1"/>
    </xf>
    <xf numFmtId="0" fontId="46" fillId="0" borderId="2" xfId="0" applyFont="1" applyFill="1" applyBorder="1" applyAlignment="1">
      <alignment horizontal="left" vertical="center" wrapText="1" indent="1"/>
    </xf>
    <xf numFmtId="0" fontId="46" fillId="0" borderId="2" xfId="0" applyFont="1" applyBorder="1" applyAlignment="1" applyProtection="1">
      <alignment horizontal="left" wrapText="1" indent="1"/>
      <protection locked="0"/>
    </xf>
    <xf numFmtId="0" fontId="45" fillId="0" borderId="3" xfId="0" applyFont="1" applyBorder="1" applyAlignment="1" applyProtection="1">
      <alignment horizontal="left" wrapText="1" indent="1"/>
      <protection locked="0"/>
    </xf>
    <xf numFmtId="0" fontId="45" fillId="0" borderId="4" xfId="0" applyFont="1" applyBorder="1" applyAlignment="1" applyProtection="1">
      <alignment horizontal="left" wrapText="1" indent="1"/>
      <protection locked="0"/>
    </xf>
    <xf numFmtId="0" fontId="61" fillId="0" borderId="0" xfId="0" applyFont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2" xfId="0" applyFont="1" applyFill="1" applyBorder="1" applyAlignment="1">
      <alignment horizontal="left" vertical="center" wrapText="1"/>
    </xf>
    <xf numFmtId="0" fontId="46" fillId="0" borderId="3" xfId="0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horizontal="left" vertical="center" wrapText="1"/>
    </xf>
    <xf numFmtId="3" fontId="46" fillId="0" borderId="2" xfId="0" applyNumberFormat="1" applyFont="1" applyBorder="1" applyAlignment="1" applyProtection="1">
      <alignment horizontal="right" vertical="center"/>
    </xf>
    <xf numFmtId="3" fontId="46" fillId="0" borderId="3" xfId="0" applyNumberFormat="1" applyFont="1" applyBorder="1" applyAlignment="1" applyProtection="1">
      <alignment horizontal="right" vertical="center"/>
    </xf>
    <xf numFmtId="3" fontId="46" fillId="0" borderId="4" xfId="0" applyNumberFormat="1" applyFont="1" applyBorder="1" applyAlignment="1" applyProtection="1">
      <alignment horizontal="right" vertical="center"/>
    </xf>
    <xf numFmtId="0" fontId="45" fillId="0" borderId="2" xfId="0" applyFont="1" applyBorder="1" applyAlignment="1" applyProtection="1">
      <alignment horizontal="left" wrapText="1" indent="1"/>
      <protection locked="0"/>
    </xf>
    <xf numFmtId="0" fontId="46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2" xfId="0" applyFont="1" applyBorder="1" applyAlignment="1" applyProtection="1">
      <alignment horizontal="left" vertical="center" wrapText="1" indent="1"/>
      <protection locked="0"/>
    </xf>
    <xf numFmtId="0" fontId="45" fillId="0" borderId="3" xfId="0" applyFont="1" applyBorder="1" applyAlignment="1" applyProtection="1">
      <alignment horizontal="left" vertical="center" wrapText="1" indent="1"/>
      <protection locked="0"/>
    </xf>
    <xf numFmtId="0" fontId="45" fillId="0" borderId="4" xfId="0" applyFont="1" applyBorder="1" applyAlignment="1" applyProtection="1">
      <alignment horizontal="left" vertical="center" wrapText="1" indent="1"/>
      <protection locked="0"/>
    </xf>
    <xf numFmtId="3" fontId="46" fillId="0" borderId="2" xfId="0" applyNumberFormat="1" applyFont="1" applyFill="1" applyBorder="1" applyAlignment="1" applyProtection="1">
      <alignment horizontal="right" vertical="center"/>
    </xf>
    <xf numFmtId="3" fontId="46" fillId="0" borderId="3" xfId="0" applyNumberFormat="1" applyFont="1" applyFill="1" applyBorder="1" applyAlignment="1" applyProtection="1">
      <alignment horizontal="right" vertical="center"/>
    </xf>
    <xf numFmtId="3" fontId="46" fillId="0" borderId="4" xfId="0" applyNumberFormat="1" applyFont="1" applyFill="1" applyBorder="1" applyAlignment="1" applyProtection="1">
      <alignment horizontal="right" vertical="center"/>
    </xf>
    <xf numFmtId="0" fontId="45" fillId="0" borderId="3" xfId="0" applyFont="1" applyBorder="1" applyAlignment="1" applyProtection="1">
      <alignment horizontal="center" vertical="center"/>
      <protection locked="0"/>
    </xf>
    <xf numFmtId="0" fontId="60" fillId="3" borderId="8" xfId="0" applyFont="1" applyFill="1" applyBorder="1" applyAlignment="1" applyProtection="1">
      <alignment horizontal="center" vertical="center"/>
      <protection locked="0"/>
    </xf>
    <xf numFmtId="0" fontId="60" fillId="3" borderId="9" xfId="0" applyFont="1" applyFill="1" applyBorder="1" applyAlignment="1" applyProtection="1">
      <alignment horizontal="center" vertical="center"/>
      <protection locked="0"/>
    </xf>
    <xf numFmtId="0" fontId="60" fillId="3" borderId="10" xfId="0" applyFont="1" applyFill="1" applyBorder="1" applyAlignment="1" applyProtection="1">
      <alignment horizontal="center" vertical="center"/>
      <protection locked="0"/>
    </xf>
    <xf numFmtId="0" fontId="45" fillId="0" borderId="2" xfId="0" applyFont="1" applyBorder="1" applyAlignment="1" applyProtection="1">
      <alignment horizontal="left" vertical="center"/>
      <protection locked="0"/>
    </xf>
    <xf numFmtId="0" fontId="45" fillId="0" borderId="3" xfId="0" applyFont="1" applyBorder="1" applyAlignment="1" applyProtection="1">
      <alignment horizontal="left" vertical="center"/>
      <protection locked="0"/>
    </xf>
    <xf numFmtId="0" fontId="45" fillId="0" borderId="4" xfId="0" applyFont="1" applyBorder="1" applyAlignment="1" applyProtection="1">
      <alignment horizontal="left" vertical="center"/>
      <protection locked="0"/>
    </xf>
    <xf numFmtId="3" fontId="46" fillId="0" borderId="2" xfId="0" applyNumberFormat="1" applyFont="1" applyBorder="1" applyAlignment="1" applyProtection="1">
      <alignment horizontal="right" vertical="center"/>
      <protection locked="0"/>
    </xf>
    <xf numFmtId="0" fontId="46" fillId="0" borderId="3" xfId="0" applyFont="1" applyBorder="1" applyAlignment="1" applyProtection="1">
      <alignment horizontal="right" vertical="center"/>
      <protection locked="0"/>
    </xf>
    <xf numFmtId="0" fontId="46" fillId="0" borderId="4" xfId="0" applyFont="1" applyBorder="1" applyAlignment="1" applyProtection="1">
      <alignment horizontal="right" vertical="center"/>
      <protection locked="0"/>
    </xf>
    <xf numFmtId="0" fontId="46" fillId="0" borderId="3" xfId="0" applyFont="1" applyBorder="1" applyAlignment="1" applyProtection="1">
      <alignment horizontal="left" wrapText="1" indent="1"/>
      <protection locked="0"/>
    </xf>
    <xf numFmtId="0" fontId="46" fillId="0" borderId="4" xfId="0" applyFont="1" applyBorder="1" applyAlignment="1" applyProtection="1">
      <alignment horizontal="left" wrapText="1" indent="1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2" xfId="0" applyFont="1" applyBorder="1" applyAlignment="1" applyProtection="1">
      <alignment horizontal="left" indent="1"/>
      <protection locked="0"/>
    </xf>
    <xf numFmtId="0" fontId="45" fillId="0" borderId="3" xfId="0" applyFont="1" applyBorder="1" applyAlignment="1" applyProtection="1">
      <alignment horizontal="left" indent="1"/>
      <protection locked="0"/>
    </xf>
    <xf numFmtId="0" fontId="45" fillId="0" borderId="4" xfId="0" applyFont="1" applyBorder="1" applyAlignment="1" applyProtection="1">
      <alignment horizontal="left" indent="1"/>
      <protection locked="0"/>
    </xf>
    <xf numFmtId="0" fontId="45" fillId="0" borderId="2" xfId="0" applyFont="1" applyBorder="1" applyAlignment="1" applyProtection="1">
      <alignment horizontal="left"/>
      <protection locked="0"/>
    </xf>
    <xf numFmtId="0" fontId="45" fillId="0" borderId="3" xfId="0" applyFont="1" applyBorder="1" applyAlignment="1" applyProtection="1">
      <alignment horizontal="left"/>
      <protection locked="0"/>
    </xf>
    <xf numFmtId="0" fontId="45" fillId="0" borderId="4" xfId="0" applyFont="1" applyBorder="1" applyAlignment="1" applyProtection="1">
      <alignment horizontal="left"/>
      <protection locked="0"/>
    </xf>
    <xf numFmtId="3" fontId="46" fillId="0" borderId="2" xfId="0" applyNumberFormat="1" applyFont="1" applyBorder="1" applyAlignment="1" applyProtection="1">
      <alignment horizontal="right"/>
      <protection locked="0"/>
    </xf>
    <xf numFmtId="0" fontId="46" fillId="0" borderId="3" xfId="0" applyFont="1" applyBorder="1" applyAlignment="1" applyProtection="1">
      <alignment horizontal="right"/>
      <protection locked="0"/>
    </xf>
    <xf numFmtId="0" fontId="46" fillId="0" borderId="4" xfId="0" applyFont="1" applyBorder="1" applyAlignment="1" applyProtection="1">
      <alignment horizontal="right"/>
      <protection locked="0"/>
    </xf>
    <xf numFmtId="0" fontId="45" fillId="0" borderId="2" xfId="0" applyFont="1" applyBorder="1" applyAlignment="1" applyProtection="1">
      <alignment horizontal="left" wrapText="1"/>
      <protection locked="0"/>
    </xf>
    <xf numFmtId="0" fontId="45" fillId="0" borderId="3" xfId="0" applyFont="1" applyBorder="1" applyAlignment="1" applyProtection="1">
      <alignment horizontal="left" wrapText="1"/>
      <protection locked="0"/>
    </xf>
    <xf numFmtId="0" fontId="45" fillId="0" borderId="4" xfId="0" applyFont="1" applyBorder="1" applyAlignment="1" applyProtection="1">
      <alignment horizontal="left" wrapText="1"/>
      <protection locked="0"/>
    </xf>
    <xf numFmtId="0" fontId="45" fillId="0" borderId="21" xfId="0" applyFont="1" applyBorder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left" wrapText="1" indent="1"/>
      <protection locked="0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0" xfId="0" applyFont="1" applyAlignment="1" applyProtection="1">
      <alignment wrapText="1"/>
      <protection locked="0"/>
    </xf>
    <xf numFmtId="0" fontId="45" fillId="0" borderId="0" xfId="0" applyFont="1" applyBorder="1" applyAlignment="1" applyProtection="1">
      <alignment horizontal="center"/>
      <protection locked="0"/>
    </xf>
    <xf numFmtId="3" fontId="45" fillId="0" borderId="2" xfId="0" applyNumberFormat="1" applyFont="1" applyBorder="1" applyAlignment="1" applyProtection="1">
      <alignment horizontal="right" vertical="center"/>
    </xf>
    <xf numFmtId="3" fontId="45" fillId="0" borderId="3" xfId="0" applyNumberFormat="1" applyFont="1" applyBorder="1" applyAlignment="1" applyProtection="1">
      <alignment horizontal="right" vertical="center"/>
    </xf>
    <xf numFmtId="3" fontId="45" fillId="0" borderId="4" xfId="0" applyNumberFormat="1" applyFont="1" applyBorder="1" applyAlignment="1" applyProtection="1">
      <alignment horizontal="right" vertical="center"/>
    </xf>
    <xf numFmtId="0" fontId="45" fillId="0" borderId="11" xfId="0" applyFont="1" applyBorder="1" applyAlignment="1" applyProtection="1">
      <alignment horizontal="left" wrapText="1"/>
      <protection locked="0"/>
    </xf>
    <xf numFmtId="0" fontId="45" fillId="0" borderId="0" xfId="0" applyFont="1" applyBorder="1" applyAlignment="1" applyProtection="1">
      <alignment horizontal="left" wrapText="1"/>
      <protection locked="0"/>
    </xf>
    <xf numFmtId="0" fontId="45" fillId="0" borderId="12" xfId="0" applyFont="1" applyBorder="1" applyAlignment="1" applyProtection="1">
      <alignment horizontal="left" wrapText="1"/>
      <protection locked="0"/>
    </xf>
    <xf numFmtId="0" fontId="45" fillId="0" borderId="0" xfId="0" applyFont="1" applyAlignment="1" applyProtection="1">
      <alignment horizontal="left" wrapText="1" indent="1"/>
      <protection locked="0"/>
    </xf>
    <xf numFmtId="0" fontId="45" fillId="0" borderId="12" xfId="0" applyFont="1" applyBorder="1" applyAlignment="1" applyProtection="1">
      <alignment horizontal="left" wrapText="1" indent="1"/>
      <protection locked="0"/>
    </xf>
    <xf numFmtId="0" fontId="45" fillId="0" borderId="1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2" xfId="0" applyFont="1" applyBorder="1" applyAlignment="1" applyProtection="1">
      <alignment horizontal="left" vertical="center" wrapText="1"/>
      <protection locked="0"/>
    </xf>
    <xf numFmtId="0" fontId="45" fillId="0" borderId="3" xfId="0" applyFont="1" applyBorder="1" applyAlignment="1" applyProtection="1">
      <alignment horizontal="left" vertical="center" wrapText="1"/>
      <protection locked="0"/>
    </xf>
    <xf numFmtId="0" fontId="45" fillId="0" borderId="4" xfId="0" applyFont="1" applyBorder="1" applyAlignment="1" applyProtection="1">
      <alignment horizontal="left" vertical="center" wrapText="1"/>
      <protection locked="0"/>
    </xf>
    <xf numFmtId="0" fontId="45" fillId="0" borderId="18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left" vertical="center" indent="1"/>
      <protection locked="0"/>
    </xf>
    <xf numFmtId="0" fontId="45" fillId="0" borderId="13" xfId="0" applyFont="1" applyBorder="1" applyAlignment="1" applyProtection="1">
      <alignment horizontal="left" vertical="center" wrapText="1"/>
      <protection locked="0"/>
    </xf>
    <xf numFmtId="0" fontId="45" fillId="0" borderId="14" xfId="0" applyFont="1" applyBorder="1" applyAlignment="1" applyProtection="1">
      <alignment horizontal="left" vertical="center" wrapText="1"/>
      <protection locked="0"/>
    </xf>
    <xf numFmtId="0" fontId="45" fillId="0" borderId="6" xfId="0" applyFont="1" applyBorder="1" applyAlignment="1" applyProtection="1">
      <alignment horizontal="left"/>
      <protection locked="0"/>
    </xf>
    <xf numFmtId="0" fontId="45" fillId="0" borderId="0" xfId="0" applyFont="1" applyAlignment="1" applyProtection="1">
      <alignment horizontal="left"/>
      <protection locked="0"/>
    </xf>
    <xf numFmtId="0" fontId="45" fillId="0" borderId="6" xfId="0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3" xfId="0" applyFont="1" applyBorder="1" applyAlignment="1" applyProtection="1">
      <alignment horizont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3" fontId="45" fillId="0" borderId="13" xfId="0" applyNumberFormat="1" applyFont="1" applyBorder="1" applyAlignment="1" applyProtection="1">
      <alignment horizontal="center" vertical="center" wrapText="1"/>
      <protection locked="0"/>
    </xf>
    <xf numFmtId="3" fontId="45" fillId="0" borderId="3" xfId="0" applyNumberFormat="1" applyFont="1" applyBorder="1" applyAlignment="1" applyProtection="1">
      <alignment horizontal="center" vertical="center" wrapText="1"/>
      <protection locked="0"/>
    </xf>
    <xf numFmtId="0" fontId="46" fillId="0" borderId="2" xfId="0" applyFont="1" applyBorder="1" applyAlignment="1" applyProtection="1">
      <alignment horizontal="center" vertical="center"/>
      <protection locked="0"/>
    </xf>
    <xf numFmtId="0" fontId="46" fillId="0" borderId="3" xfId="0" applyFont="1" applyBorder="1" applyAlignment="1" applyProtection="1">
      <alignment horizontal="center" vertical="center"/>
      <protection locked="0"/>
    </xf>
    <xf numFmtId="0" fontId="46" fillId="0" borderId="4" xfId="0" applyFont="1" applyBorder="1" applyAlignment="1" applyProtection="1">
      <alignment horizontal="center" vertical="center"/>
      <protection locked="0"/>
    </xf>
    <xf numFmtId="0" fontId="45" fillId="0" borderId="6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left" vertical="center"/>
      <protection locked="0"/>
    </xf>
    <xf numFmtId="0" fontId="45" fillId="0" borderId="13" xfId="0" applyFont="1" applyBorder="1" applyAlignment="1" applyProtection="1">
      <alignment horizontal="left" wrapText="1"/>
      <protection locked="0"/>
    </xf>
    <xf numFmtId="0" fontId="45" fillId="0" borderId="14" xfId="0" applyFont="1" applyBorder="1" applyAlignment="1" applyProtection="1">
      <alignment horizontal="left" wrapText="1"/>
      <protection locked="0"/>
    </xf>
    <xf numFmtId="0" fontId="46" fillId="0" borderId="13" xfId="0" applyFont="1" applyBorder="1" applyAlignment="1" applyProtection="1">
      <alignment horizontal="left" vertical="center" wrapText="1"/>
      <protection locked="0"/>
    </xf>
    <xf numFmtId="0" fontId="46" fillId="0" borderId="3" xfId="0" applyFont="1" applyBorder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center" wrapText="1"/>
      <protection locked="0"/>
    </xf>
    <xf numFmtId="0" fontId="60" fillId="2" borderId="2" xfId="0" applyFont="1" applyFill="1" applyBorder="1" applyAlignment="1" applyProtection="1">
      <alignment horizontal="center" vertical="center"/>
      <protection locked="0"/>
    </xf>
    <xf numFmtId="0" fontId="60" fillId="2" borderId="3" xfId="0" applyFont="1" applyFill="1" applyBorder="1" applyAlignment="1" applyProtection="1">
      <alignment horizontal="center" vertical="center"/>
      <protection locked="0"/>
    </xf>
    <xf numFmtId="0" fontId="60" fillId="2" borderId="4" xfId="0" applyFont="1" applyFill="1" applyBorder="1" applyAlignment="1" applyProtection="1">
      <alignment horizontal="center" vertical="center"/>
      <protection locked="0"/>
    </xf>
    <xf numFmtId="0" fontId="45" fillId="0" borderId="7" xfId="0" applyFont="1" applyBorder="1" applyAlignment="1" applyProtection="1">
      <alignment horizontal="center"/>
      <protection locked="0"/>
    </xf>
    <xf numFmtId="3" fontId="46" fillId="0" borderId="8" xfId="0" applyNumberFormat="1" applyFont="1" applyBorder="1" applyAlignment="1" applyProtection="1">
      <alignment horizontal="left" vertical="center"/>
      <protection locked="0"/>
    </xf>
    <xf numFmtId="3" fontId="46" fillId="0" borderId="9" xfId="0" applyNumberFormat="1" applyFont="1" applyBorder="1" applyAlignment="1" applyProtection="1">
      <alignment horizontal="left" vertical="center"/>
      <protection locked="0"/>
    </xf>
    <xf numFmtId="3" fontId="46" fillId="0" borderId="10" xfId="0" applyNumberFormat="1" applyFont="1" applyBorder="1" applyAlignment="1" applyProtection="1">
      <alignment horizontal="left" vertical="center"/>
      <protection locked="0"/>
    </xf>
    <xf numFmtId="0" fontId="45" fillId="0" borderId="11" xfId="0" applyFont="1" applyBorder="1" applyAlignment="1" applyProtection="1">
      <alignment horizontal="center"/>
      <protection locked="0"/>
    </xf>
    <xf numFmtId="3" fontId="46" fillId="0" borderId="3" xfId="0" applyNumberFormat="1" applyFont="1" applyBorder="1" applyAlignment="1" applyProtection="1">
      <alignment horizontal="left" vertical="center"/>
      <protection locked="0"/>
    </xf>
    <xf numFmtId="3" fontId="46" fillId="0" borderId="0" xfId="0" applyNumberFormat="1" applyFont="1" applyBorder="1" applyAlignment="1" applyProtection="1">
      <alignment horizontal="right"/>
      <protection locked="0"/>
    </xf>
    <xf numFmtId="0" fontId="45" fillId="0" borderId="6" xfId="0" applyFont="1" applyBorder="1" applyAlignment="1" applyProtection="1">
      <alignment horizontal="left" wrapText="1" indent="1"/>
      <protection locked="0"/>
    </xf>
    <xf numFmtId="0" fontId="46" fillId="0" borderId="8" xfId="0" applyNumberFormat="1" applyFont="1" applyBorder="1" applyAlignment="1" applyProtection="1">
      <alignment horizontal="center" vertical="center" wrapText="1"/>
      <protection locked="0"/>
    </xf>
    <xf numFmtId="0" fontId="46" fillId="0" borderId="9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NumberFormat="1" applyFont="1" applyBorder="1" applyAlignment="1" applyProtection="1">
      <alignment horizontal="center" vertical="center" wrapText="1"/>
      <protection locked="0"/>
    </xf>
    <xf numFmtId="0" fontId="46" fillId="0" borderId="8" xfId="0" applyNumberFormat="1" applyFont="1" applyBorder="1" applyAlignment="1" applyProtection="1">
      <alignment horizontal="left" vertical="center" wrapText="1"/>
      <protection locked="0"/>
    </xf>
    <xf numFmtId="0" fontId="45" fillId="0" borderId="9" xfId="0" applyNumberFormat="1" applyFont="1" applyBorder="1" applyAlignment="1" applyProtection="1">
      <alignment horizontal="left" vertical="center" wrapText="1"/>
      <protection locked="0"/>
    </xf>
    <xf numFmtId="0" fontId="45" fillId="0" borderId="10" xfId="0" applyNumberFormat="1" applyFont="1" applyBorder="1" applyAlignment="1" applyProtection="1">
      <alignment horizontal="left" vertical="center" wrapText="1"/>
      <protection locked="0"/>
    </xf>
    <xf numFmtId="0" fontId="45" fillId="0" borderId="6" xfId="0" applyFont="1" applyBorder="1" applyAlignment="1" applyProtection="1">
      <alignment horizontal="left" vertical="center" wrapText="1" indent="1"/>
      <protection locked="0"/>
    </xf>
    <xf numFmtId="0" fontId="45" fillId="0" borderId="0" xfId="0" applyFont="1" applyAlignment="1" applyProtection="1">
      <alignment horizontal="left" vertical="center" wrapText="1" indent="1"/>
      <protection locked="0"/>
    </xf>
    <xf numFmtId="0" fontId="45" fillId="0" borderId="0" xfId="0" applyFont="1" applyBorder="1" applyAlignment="1" applyProtection="1">
      <alignment horizontal="left" vertical="center" wrapText="1" indent="1"/>
      <protection locked="0"/>
    </xf>
    <xf numFmtId="0" fontId="46" fillId="0" borderId="0" xfId="0" applyFont="1" applyBorder="1" applyAlignment="1" applyProtection="1">
      <alignment horizontal="left" vertical="center" indent="1"/>
      <protection locked="0"/>
    </xf>
    <xf numFmtId="3" fontId="46" fillId="0" borderId="0" xfId="0" applyNumberFormat="1" applyFont="1" applyBorder="1" applyAlignment="1" applyProtection="1">
      <alignment horizontal="right" vertical="center" indent="1"/>
      <protection locked="0"/>
    </xf>
    <xf numFmtId="3" fontId="46" fillId="0" borderId="0" xfId="0" applyNumberFormat="1" applyFont="1" applyAlignment="1" applyProtection="1">
      <alignment horizontal="right" vertical="center" indent="1"/>
      <protection locked="0"/>
    </xf>
    <xf numFmtId="3" fontId="46" fillId="0" borderId="1" xfId="0" applyNumberFormat="1" applyFont="1" applyBorder="1" applyAlignment="1" applyProtection="1">
      <alignment horizontal="center" vertical="center"/>
      <protection locked="0"/>
    </xf>
    <xf numFmtId="3" fontId="46" fillId="0" borderId="3" xfId="0" applyNumberFormat="1" applyFont="1" applyBorder="1" applyAlignment="1" applyProtection="1">
      <alignment horizontal="center"/>
      <protection locked="0"/>
    </xf>
    <xf numFmtId="3" fontId="46" fillId="0" borderId="14" xfId="0" applyNumberFormat="1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left" wrapText="1" indent="1"/>
      <protection locked="0"/>
    </xf>
    <xf numFmtId="3" fontId="46" fillId="0" borderId="2" xfId="0" applyNumberFormat="1" applyFont="1" applyBorder="1" applyAlignment="1">
      <alignment horizontal="right"/>
    </xf>
    <xf numFmtId="3" fontId="46" fillId="0" borderId="3" xfId="0" applyNumberFormat="1" applyFont="1" applyBorder="1" applyAlignment="1">
      <alignment horizontal="right"/>
    </xf>
    <xf numFmtId="3" fontId="46" fillId="0" borderId="4" xfId="0" applyNumberFormat="1" applyFont="1" applyBorder="1" applyAlignment="1">
      <alignment horizontal="right"/>
    </xf>
    <xf numFmtId="0" fontId="45" fillId="0" borderId="2" xfId="0" applyFont="1" applyFill="1" applyBorder="1" applyAlignment="1">
      <alignment horizontal="left" vertical="center" wrapText="1"/>
    </xf>
    <xf numFmtId="0" fontId="45" fillId="0" borderId="3" xfId="0" applyFont="1" applyFill="1" applyBorder="1" applyAlignment="1">
      <alignment horizontal="left" vertical="center" wrapText="1"/>
    </xf>
    <xf numFmtId="0" fontId="45" fillId="0" borderId="4" xfId="0" applyFont="1" applyFill="1" applyBorder="1" applyAlignment="1">
      <alignment horizontal="left" vertical="center" wrapText="1"/>
    </xf>
    <xf numFmtId="9" fontId="46" fillId="0" borderId="9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7" fillId="8" borderId="1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left" vertical="center"/>
    </xf>
    <xf numFmtId="0" fontId="7" fillId="8" borderId="30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8" borderId="3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8" fillId="8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11" fillId="0" borderId="0" xfId="0" applyNumberFormat="1" applyFont="1" applyBorder="1" applyAlignment="1" applyProtection="1">
      <alignment horizontal="left" vertical="center"/>
      <protection locked="0"/>
    </xf>
    <xf numFmtId="0" fontId="7" fillId="8" borderId="1" xfId="0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2" fillId="0" borderId="29" xfId="0" applyFont="1" applyBorder="1" applyAlignment="1">
      <alignment horizontal="left" wrapText="1"/>
    </xf>
    <xf numFmtId="0" fontId="22" fillId="0" borderId="9" xfId="0" applyFont="1" applyBorder="1" applyAlignment="1">
      <alignment horizontal="left" wrapText="1"/>
    </xf>
    <xf numFmtId="0" fontId="22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7" fillId="0" borderId="16" xfId="0" applyFont="1" applyBorder="1" applyAlignment="1">
      <alignment horizontal="center" wrapText="1"/>
    </xf>
    <xf numFmtId="0" fontId="3" fillId="0" borderId="30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0" fillId="0" borderId="29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3" fillId="8" borderId="1" xfId="0" applyFont="1" applyFill="1" applyBorder="1" applyAlignment="1">
      <alignment horizontal="left" wrapText="1"/>
    </xf>
    <xf numFmtId="0" fontId="3" fillId="8" borderId="31" xfId="0" applyFont="1" applyFill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4" fillId="8" borderId="1" xfId="0" applyFont="1" applyFill="1" applyBorder="1" applyAlignment="1">
      <alignment horizontal="left" wrapText="1"/>
    </xf>
    <xf numFmtId="0" fontId="3" fillId="8" borderId="30" xfId="0" applyFont="1" applyFill="1" applyBorder="1" applyAlignment="1">
      <alignment horizontal="left" wrapText="1"/>
    </xf>
    <xf numFmtId="0" fontId="9" fillId="0" borderId="29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2" fillId="5" borderId="0" xfId="0" applyFont="1" applyFill="1" applyAlignment="1">
      <alignment horizontal="center" wrapText="1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left" vertical="center"/>
      <protection locked="0"/>
    </xf>
    <xf numFmtId="3" fontId="1" fillId="0" borderId="3" xfId="0" applyNumberFormat="1" applyFont="1" applyBorder="1" applyAlignment="1" applyProtection="1">
      <alignment horizontal="left" vertical="center"/>
      <protection locked="0"/>
    </xf>
    <xf numFmtId="3" fontId="1" fillId="0" borderId="4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2" fillId="5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6" borderId="0" xfId="0" applyFont="1" applyFill="1" applyAlignment="1">
      <alignment horizontal="left" indent="2"/>
    </xf>
    <xf numFmtId="0" fontId="46" fillId="0" borderId="0" xfId="0" applyFont="1" applyAlignment="1">
      <alignment horizontal="center" wrapText="1"/>
    </xf>
    <xf numFmtId="0" fontId="45" fillId="0" borderId="2" xfId="0" applyFont="1" applyBorder="1" applyAlignment="1">
      <alignment horizontal="center" wrapText="1"/>
    </xf>
    <xf numFmtId="0" fontId="45" fillId="0" borderId="3" xfId="0" applyFont="1" applyBorder="1" applyAlignment="1">
      <alignment horizontal="center" wrapText="1"/>
    </xf>
    <xf numFmtId="0" fontId="45" fillId="0" borderId="4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29" xfId="0" applyFont="1" applyBorder="1" applyAlignment="1">
      <alignment horizontal="left" wrapText="1"/>
    </xf>
    <xf numFmtId="0" fontId="46" fillId="0" borderId="9" xfId="0" applyFont="1" applyBorder="1" applyAlignment="1">
      <alignment horizontal="left" wrapText="1"/>
    </xf>
    <xf numFmtId="0" fontId="46" fillId="0" borderId="28" xfId="0" applyFont="1" applyBorder="1" applyAlignment="1">
      <alignment horizontal="left" wrapText="1"/>
    </xf>
    <xf numFmtId="0" fontId="46" fillId="0" borderId="2" xfId="0" applyFont="1" applyBorder="1" applyAlignment="1">
      <alignment horizontal="center" wrapText="1"/>
    </xf>
    <xf numFmtId="0" fontId="46" fillId="0" borderId="3" xfId="0" applyFont="1" applyBorder="1" applyAlignment="1">
      <alignment horizontal="center" wrapText="1"/>
    </xf>
    <xf numFmtId="0" fontId="46" fillId="0" borderId="4" xfId="0" applyFont="1" applyBorder="1" applyAlignment="1">
      <alignment horizontal="center" wrapText="1"/>
    </xf>
    <xf numFmtId="0" fontId="45" fillId="0" borderId="2" xfId="0" applyFont="1" applyBorder="1" applyAlignment="1">
      <alignment horizontal="left" wrapText="1"/>
    </xf>
    <xf numFmtId="0" fontId="45" fillId="0" borderId="3" xfId="0" applyFont="1" applyBorder="1" applyAlignment="1">
      <alignment horizontal="left" wrapText="1"/>
    </xf>
    <xf numFmtId="0" fontId="45" fillId="0" borderId="4" xfId="0" applyFont="1" applyBorder="1" applyAlignment="1">
      <alignment horizontal="left" wrapText="1"/>
    </xf>
    <xf numFmtId="3" fontId="46" fillId="0" borderId="0" xfId="0" applyNumberFormat="1" applyFont="1" applyBorder="1" applyAlignment="1" applyProtection="1">
      <alignment horizontal="left" vertical="center"/>
      <protection locked="0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left" wrapText="1"/>
    </xf>
    <xf numFmtId="0" fontId="45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7" fillId="8" borderId="30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wrapText="1"/>
    </xf>
    <xf numFmtId="0" fontId="7" fillId="8" borderId="31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left" wrapText="1"/>
    </xf>
    <xf numFmtId="0" fontId="22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7" fillId="0" borderId="1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3" fillId="8" borderId="2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5" fillId="8" borderId="2" xfId="0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left" wrapText="1"/>
    </xf>
    <xf numFmtId="0" fontId="3" fillId="8" borderId="4" xfId="0" applyFont="1" applyFill="1" applyBorder="1" applyAlignment="1">
      <alignment horizontal="left" wrapText="1"/>
    </xf>
    <xf numFmtId="0" fontId="3" fillId="8" borderId="23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8" fillId="7" borderId="2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7" fillId="8" borderId="2" xfId="0" applyFont="1" applyFill="1" applyBorder="1" applyAlignment="1">
      <alignment horizontal="center" wrapText="1"/>
    </xf>
    <xf numFmtId="0" fontId="7" fillId="8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32" fillId="8" borderId="2" xfId="0" applyFont="1" applyFill="1" applyBorder="1" applyAlignment="1">
      <alignment horizontal="left" wrapText="1"/>
    </xf>
    <xf numFmtId="0" fontId="32" fillId="8" borderId="3" xfId="0" applyFont="1" applyFill="1" applyBorder="1" applyAlignment="1">
      <alignment horizontal="left" wrapText="1"/>
    </xf>
    <xf numFmtId="0" fontId="32" fillId="8" borderId="4" xfId="0" applyFont="1" applyFill="1" applyBorder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wrapText="1"/>
    </xf>
    <xf numFmtId="0" fontId="32" fillId="8" borderId="38" xfId="0" applyFont="1" applyFill="1" applyBorder="1" applyAlignment="1">
      <alignment horizontal="left" wrapText="1"/>
    </xf>
    <xf numFmtId="0" fontId="32" fillId="8" borderId="39" xfId="0" applyFont="1" applyFill="1" applyBorder="1" applyAlignment="1">
      <alignment horizontal="left" wrapText="1"/>
    </xf>
    <xf numFmtId="0" fontId="32" fillId="8" borderId="40" xfId="0" applyFont="1" applyFill="1" applyBorder="1" applyAlignment="1">
      <alignment horizontal="left" wrapText="1"/>
    </xf>
    <xf numFmtId="0" fontId="32" fillId="8" borderId="20" xfId="0" applyFont="1" applyFill="1" applyBorder="1" applyAlignment="1">
      <alignment horizontal="left" wrapText="1"/>
    </xf>
    <xf numFmtId="0" fontId="32" fillId="8" borderId="21" xfId="0" applyFont="1" applyFill="1" applyBorder="1" applyAlignment="1">
      <alignment horizontal="left" wrapText="1"/>
    </xf>
    <xf numFmtId="0" fontId="32" fillId="8" borderId="22" xfId="0" applyFont="1" applyFill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7" borderId="8" xfId="0" applyFont="1" applyFill="1" applyBorder="1" applyAlignment="1">
      <alignment horizontal="center" wrapText="1"/>
    </xf>
    <xf numFmtId="0" fontId="10" fillId="7" borderId="10" xfId="0" applyFont="1" applyFill="1" applyBorder="1" applyAlignment="1">
      <alignment horizontal="center" wrapText="1"/>
    </xf>
    <xf numFmtId="0" fontId="7" fillId="8" borderId="20" xfId="0" applyFont="1" applyFill="1" applyBorder="1" applyAlignment="1">
      <alignment horizontal="center" wrapText="1"/>
    </xf>
    <xf numFmtId="0" fontId="7" fillId="8" borderId="22" xfId="0" applyFont="1" applyFill="1" applyBorder="1" applyAlignment="1">
      <alignment horizontal="center" wrapText="1"/>
    </xf>
    <xf numFmtId="3" fontId="7" fillId="8" borderId="2" xfId="0" applyNumberFormat="1" applyFont="1" applyFill="1" applyBorder="1" applyAlignment="1">
      <alignment horizontal="center" wrapText="1"/>
    </xf>
    <xf numFmtId="3" fontId="7" fillId="8" borderId="4" xfId="0" applyNumberFormat="1" applyFont="1" applyFill="1" applyBorder="1" applyAlignment="1">
      <alignment horizontal="center" wrapText="1"/>
    </xf>
    <xf numFmtId="3" fontId="7" fillId="8" borderId="1" xfId="0" applyNumberFormat="1" applyFont="1" applyFill="1" applyBorder="1" applyAlignment="1">
      <alignment horizontal="center" wrapText="1"/>
    </xf>
    <xf numFmtId="3" fontId="10" fillId="7" borderId="8" xfId="0" applyNumberFormat="1" applyFont="1" applyFill="1" applyBorder="1" applyAlignment="1">
      <alignment horizontal="center" wrapText="1"/>
    </xf>
    <xf numFmtId="3" fontId="10" fillId="7" borderId="10" xfId="0" applyNumberFormat="1" applyFont="1" applyFill="1" applyBorder="1" applyAlignment="1">
      <alignment horizontal="center" wrapText="1"/>
    </xf>
    <xf numFmtId="0" fontId="3" fillId="8" borderId="36" xfId="0" applyFont="1" applyFill="1" applyBorder="1" applyAlignment="1">
      <alignment horizontal="left" wrapText="1"/>
    </xf>
    <xf numFmtId="0" fontId="3" fillId="8" borderId="37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7" fillId="8" borderId="25" xfId="0" applyFont="1" applyFill="1" applyBorder="1" applyAlignment="1">
      <alignment horizontal="center" wrapText="1"/>
    </xf>
    <xf numFmtId="0" fontId="7" fillId="8" borderId="26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3" fillId="8" borderId="2" xfId="0" applyFont="1" applyFill="1" applyBorder="1" applyAlignment="1">
      <alignment horizontal="left" wrapText="1"/>
    </xf>
    <xf numFmtId="0" fontId="33" fillId="8" borderId="4" xfId="0" applyFont="1" applyFill="1" applyBorder="1" applyAlignment="1">
      <alignment horizontal="left" wrapText="1"/>
    </xf>
    <xf numFmtId="0" fontId="7" fillId="8" borderId="36" xfId="0" applyFont="1" applyFill="1" applyBorder="1" applyAlignment="1">
      <alignment horizontal="center" wrapText="1"/>
    </xf>
    <xf numFmtId="0" fontId="7" fillId="8" borderId="33" xfId="0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32" fillId="0" borderId="36" xfId="0" applyFont="1" applyBorder="1" applyAlignment="1">
      <alignment horizontal="left" wrapText="1"/>
    </xf>
    <xf numFmtId="0" fontId="32" fillId="0" borderId="33" xfId="0" applyFont="1" applyBorder="1" applyAlignment="1">
      <alignment horizontal="left" wrapText="1"/>
    </xf>
    <xf numFmtId="0" fontId="32" fillId="0" borderId="52" xfId="0" applyFont="1" applyBorder="1" applyAlignment="1">
      <alignment horizontal="left" wrapText="1"/>
    </xf>
    <xf numFmtId="0" fontId="32" fillId="0" borderId="2" xfId="0" applyFont="1" applyBorder="1" applyAlignment="1">
      <alignment horizontal="left" wrapText="1"/>
    </xf>
    <xf numFmtId="0" fontId="32" fillId="0" borderId="3" xfId="0" applyFont="1" applyBorder="1" applyAlignment="1">
      <alignment horizontal="left" wrapText="1"/>
    </xf>
    <xf numFmtId="0" fontId="32" fillId="0" borderId="14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3" fillId="8" borderId="25" xfId="0" applyFont="1" applyFill="1" applyBorder="1" applyAlignment="1">
      <alignment horizontal="center" wrapText="1"/>
    </xf>
    <xf numFmtId="0" fontId="3" fillId="8" borderId="53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63" fillId="8" borderId="25" xfId="0" applyFont="1" applyFill="1" applyBorder="1" applyAlignment="1">
      <alignment horizontal="left" wrapText="1"/>
    </xf>
    <xf numFmtId="0" fontId="63" fillId="8" borderId="27" xfId="0" applyFont="1" applyFill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8" borderId="14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63" fillId="0" borderId="2" xfId="0" applyFont="1" applyBorder="1" applyAlignment="1">
      <alignment horizontal="center" wrapText="1"/>
    </xf>
    <xf numFmtId="0" fontId="63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3" fillId="8" borderId="36" xfId="0" applyFont="1" applyFill="1" applyBorder="1" applyAlignment="1">
      <alignment horizontal="center" wrapText="1"/>
    </xf>
    <xf numFmtId="0" fontId="3" fillId="8" borderId="52" xfId="0" applyFont="1" applyFill="1" applyBorder="1" applyAlignment="1">
      <alignment horizontal="center" wrapText="1"/>
    </xf>
    <xf numFmtId="0" fontId="5" fillId="0" borderId="36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33" fillId="8" borderId="2" xfId="0" applyFont="1" applyFill="1" applyBorder="1" applyAlignment="1">
      <alignment horizontal="center" wrapText="1"/>
    </xf>
    <xf numFmtId="0" fontId="33" fillId="8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8" borderId="23" xfId="0" applyFont="1" applyFill="1" applyBorder="1" applyAlignment="1">
      <alignment horizontal="left" vertical="top" wrapText="1"/>
    </xf>
    <xf numFmtId="0" fontId="3" fillId="8" borderId="2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33" fillId="0" borderId="2" xfId="0" applyFont="1" applyBorder="1" applyAlignment="1">
      <alignment horizontal="left" wrapText="1"/>
    </xf>
    <xf numFmtId="0" fontId="33" fillId="0" borderId="3" xfId="0" applyFont="1" applyBorder="1" applyAlignment="1">
      <alignment horizontal="left" wrapText="1"/>
    </xf>
    <xf numFmtId="0" fontId="33" fillId="0" borderId="4" xfId="0" applyFont="1" applyBorder="1" applyAlignment="1">
      <alignment horizontal="left" wrapText="1"/>
    </xf>
    <xf numFmtId="0" fontId="3" fillId="8" borderId="2" xfId="0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left" vertical="top" wrapText="1"/>
    </xf>
    <xf numFmtId="0" fontId="22" fillId="0" borderId="29" xfId="0" applyFont="1" applyBorder="1" applyAlignment="1">
      <alignment horizontal="center" wrapText="1"/>
    </xf>
    <xf numFmtId="0" fontId="22" fillId="0" borderId="9" xfId="0" applyFont="1" applyBorder="1" applyAlignment="1">
      <alignment horizontal="center" wrapText="1"/>
    </xf>
    <xf numFmtId="0" fontId="7" fillId="8" borderId="23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35" fillId="0" borderId="23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35" fillId="0" borderId="2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45" fillId="0" borderId="7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45" fillId="0" borderId="73" xfId="0" applyFont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27" fillId="0" borderId="0" xfId="0" applyFont="1" applyAlignment="1">
      <alignment horizontal="right" wrapText="1"/>
    </xf>
    <xf numFmtId="0" fontId="27" fillId="0" borderId="7" xfId="0" applyFont="1" applyBorder="1" applyAlignment="1">
      <alignment horizontal="right" wrapText="1"/>
    </xf>
    <xf numFmtId="0" fontId="27" fillId="0" borderId="0" xfId="0" applyFont="1" applyAlignment="1">
      <alignment horizontal="left" wrapText="1"/>
    </xf>
    <xf numFmtId="0" fontId="7" fillId="8" borderId="14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26" fillId="0" borderId="25" xfId="0" applyFont="1" applyBorder="1" applyAlignment="1">
      <alignment horizontal="left" wrapText="1"/>
    </xf>
    <xf numFmtId="0" fontId="26" fillId="0" borderId="26" xfId="0" applyFont="1" applyBorder="1" applyAlignment="1">
      <alignment horizontal="left" wrapText="1"/>
    </xf>
    <xf numFmtId="0" fontId="26" fillId="0" borderId="53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8" borderId="52" xfId="0" applyFont="1" applyFill="1" applyBorder="1" applyAlignment="1">
      <alignment horizontal="center" wrapText="1"/>
    </xf>
    <xf numFmtId="0" fontId="45" fillId="0" borderId="39" xfId="0" applyFont="1" applyBorder="1" applyAlignment="1">
      <alignment horizontal="left" wrapText="1"/>
    </xf>
    <xf numFmtId="0" fontId="46" fillId="0" borderId="79" xfId="0" applyFont="1" applyBorder="1" applyAlignment="1">
      <alignment horizontal="center" wrapText="1"/>
    </xf>
    <xf numFmtId="0" fontId="46" fillId="0" borderId="42" xfId="0" applyFont="1" applyBorder="1" applyAlignment="1">
      <alignment horizontal="center" wrapText="1"/>
    </xf>
    <xf numFmtId="0" fontId="46" fillId="0" borderId="78" xfId="0" applyFont="1" applyBorder="1" applyAlignment="1">
      <alignment horizontal="center" wrapText="1"/>
    </xf>
    <xf numFmtId="0" fontId="46" fillId="0" borderId="0" xfId="0" applyFont="1" applyAlignment="1">
      <alignment horizontal="left" vertical="center" wrapText="1"/>
    </xf>
    <xf numFmtId="0" fontId="3" fillId="0" borderId="58" xfId="0" applyFont="1" applyBorder="1" applyAlignment="1">
      <alignment horizontal="center" wrapText="1"/>
    </xf>
    <xf numFmtId="0" fontId="3" fillId="0" borderId="75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20" fillId="0" borderId="31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10" fillId="0" borderId="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4" fillId="0" borderId="29" xfId="0" applyFont="1" applyBorder="1" applyAlignment="1">
      <alignment horizontal="right" vertical="center" wrapText="1"/>
    </xf>
    <xf numFmtId="0" fontId="44" fillId="0" borderId="9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right" vertical="center" wrapText="1"/>
    </xf>
    <xf numFmtId="0" fontId="27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81" xfId="0" applyFont="1" applyBorder="1" applyAlignment="1">
      <alignment horizontal="left" vertical="center" wrapText="1"/>
    </xf>
    <xf numFmtId="0" fontId="38" fillId="0" borderId="39" xfId="0" applyFont="1" applyBorder="1" applyAlignment="1">
      <alignment horizontal="left" vertical="center" wrapText="1"/>
    </xf>
    <xf numFmtId="0" fontId="38" fillId="0" borderId="82" xfId="0" applyFont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47" fillId="0" borderId="23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29" xfId="0" applyFont="1" applyBorder="1" applyAlignment="1">
      <alignment horizontal="left" vertical="top" wrapText="1"/>
    </xf>
    <xf numFmtId="0" fontId="47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4" fillId="0" borderId="29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49" fillId="0" borderId="0" xfId="0" applyFont="1" applyAlignment="1">
      <alignment horizontal="left" vertical="center" wrapText="1"/>
    </xf>
    <xf numFmtId="0" fontId="47" fillId="0" borderId="36" xfId="0" applyFont="1" applyBorder="1" applyAlignment="1">
      <alignment horizontal="center" vertical="top" wrapText="1"/>
    </xf>
    <xf numFmtId="0" fontId="47" fillId="0" borderId="33" xfId="0" applyFont="1" applyBorder="1" applyAlignment="1">
      <alignment horizontal="center" vertical="top" wrapText="1"/>
    </xf>
    <xf numFmtId="0" fontId="3" fillId="8" borderId="41" xfId="0" applyFont="1" applyFill="1" applyBorder="1" applyAlignment="1">
      <alignment horizontal="center" wrapText="1"/>
    </xf>
    <xf numFmtId="0" fontId="3" fillId="8" borderId="61" xfId="0" applyFont="1" applyFill="1" applyBorder="1" applyAlignment="1">
      <alignment horizontal="center" wrapText="1"/>
    </xf>
    <xf numFmtId="0" fontId="3" fillId="8" borderId="55" xfId="0" applyFont="1" applyFill="1" applyBorder="1" applyAlignment="1">
      <alignment horizontal="center" wrapText="1"/>
    </xf>
    <xf numFmtId="0" fontId="20" fillId="8" borderId="34" xfId="0" applyFont="1" applyFill="1" applyBorder="1" applyAlignment="1">
      <alignment horizontal="center" vertical="top" wrapText="1"/>
    </xf>
    <xf numFmtId="0" fontId="20" fillId="8" borderId="19" xfId="0" applyFont="1" applyFill="1" applyBorder="1" applyAlignment="1">
      <alignment horizontal="center" vertical="top" wrapText="1"/>
    </xf>
    <xf numFmtId="0" fontId="20" fillId="8" borderId="56" xfId="0" applyFont="1" applyFill="1" applyBorder="1" applyAlignment="1">
      <alignment horizontal="center" vertical="top" wrapText="1"/>
    </xf>
    <xf numFmtId="0" fontId="40" fillId="0" borderId="8" xfId="0" applyFont="1" applyBorder="1" applyAlignment="1">
      <alignment vertical="center" wrapText="1"/>
    </xf>
    <xf numFmtId="0" fontId="40" fillId="0" borderId="9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 wrapText="1"/>
    </xf>
    <xf numFmtId="0" fontId="40" fillId="9" borderId="8" xfId="0" applyFont="1" applyFill="1" applyBorder="1" applyAlignment="1">
      <alignment vertical="center" wrapText="1"/>
    </xf>
    <xf numFmtId="0" fontId="40" fillId="9" borderId="9" xfId="0" applyFont="1" applyFill="1" applyBorder="1" applyAlignment="1">
      <alignment vertical="center" wrapText="1"/>
    </xf>
    <xf numFmtId="0" fontId="40" fillId="9" borderId="10" xfId="0" applyFont="1" applyFill="1" applyBorder="1" applyAlignment="1">
      <alignment vertical="center" wrapText="1"/>
    </xf>
    <xf numFmtId="0" fontId="40" fillId="9" borderId="58" xfId="0" applyFont="1" applyFill="1" applyBorder="1" applyAlignment="1">
      <alignment horizontal="center" vertical="center" wrapText="1"/>
    </xf>
    <xf numFmtId="0" fontId="40" fillId="9" borderId="68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5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zakon.kz/Document/?doc_id=36148637" TargetMode="External"/><Relationship Id="rId13" Type="http://schemas.openxmlformats.org/officeDocument/2006/relationships/hyperlink" Target="https://online.zakon.kz/Document/?doc_id=36148637" TargetMode="External"/><Relationship Id="rId3" Type="http://schemas.openxmlformats.org/officeDocument/2006/relationships/hyperlink" Target="https://online.zakon.kz/Document/?doc_id=36148637" TargetMode="External"/><Relationship Id="rId7" Type="http://schemas.openxmlformats.org/officeDocument/2006/relationships/hyperlink" Target="https://online.zakon.kz/Document/?doc_id=36148637" TargetMode="External"/><Relationship Id="rId12" Type="http://schemas.openxmlformats.org/officeDocument/2006/relationships/hyperlink" Target="https://online.zakon.kz/Document/?doc_id=36148637" TargetMode="External"/><Relationship Id="rId2" Type="http://schemas.openxmlformats.org/officeDocument/2006/relationships/hyperlink" Target="https://online.zakon.kz/Document/?doc_id=36148637" TargetMode="External"/><Relationship Id="rId1" Type="http://schemas.openxmlformats.org/officeDocument/2006/relationships/hyperlink" Target="https://online.zakon.kz/Document/?doc_id=36148637" TargetMode="External"/><Relationship Id="rId6" Type="http://schemas.openxmlformats.org/officeDocument/2006/relationships/hyperlink" Target="https://online.zakon.kz/Document/?doc_id=36148637" TargetMode="External"/><Relationship Id="rId11" Type="http://schemas.openxmlformats.org/officeDocument/2006/relationships/hyperlink" Target="https://online.zakon.kz/Document/?doc_id=36148637" TargetMode="External"/><Relationship Id="rId5" Type="http://schemas.openxmlformats.org/officeDocument/2006/relationships/hyperlink" Target="https://online.zakon.kz/Document/?doc_id=36148637" TargetMode="External"/><Relationship Id="rId10" Type="http://schemas.openxmlformats.org/officeDocument/2006/relationships/hyperlink" Target="https://online.zakon.kz/Document/?doc_id=36148637" TargetMode="External"/><Relationship Id="rId4" Type="http://schemas.openxmlformats.org/officeDocument/2006/relationships/hyperlink" Target="https://online.zakon.kz/Document/?doc_id=36148637" TargetMode="External"/><Relationship Id="rId9" Type="http://schemas.openxmlformats.org/officeDocument/2006/relationships/hyperlink" Target="https://online.zakon.kz/Document/?doc_id=36148637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3"/>
  <sheetViews>
    <sheetView tabSelected="1" workbookViewId="0">
      <selection activeCell="X15" sqref="X15"/>
    </sheetView>
  </sheetViews>
  <sheetFormatPr defaultColWidth="4" defaultRowHeight="12.75"/>
  <cols>
    <col min="1" max="1" width="4.140625" style="466" customWidth="1"/>
    <col min="2" max="2" width="6" style="466" customWidth="1"/>
    <col min="3" max="3" width="5" style="466" customWidth="1"/>
    <col min="4" max="7" width="4.140625" style="466" customWidth="1"/>
    <col min="8" max="8" width="3.7109375" style="466" customWidth="1"/>
    <col min="9" max="12" width="4.140625" style="466" customWidth="1"/>
    <col min="13" max="13" width="4.42578125" style="466" customWidth="1"/>
    <col min="14" max="14" width="4.7109375" style="466" customWidth="1"/>
    <col min="15" max="15" width="4.140625" style="466" customWidth="1"/>
    <col min="16" max="16" width="1.42578125" style="466" customWidth="1"/>
    <col min="17" max="20" width="3" style="492" customWidth="1"/>
    <col min="21" max="21" width="10.85546875" style="492" customWidth="1"/>
    <col min="22" max="23" width="4" style="492" customWidth="1"/>
    <col min="24" max="25" width="12.7109375" style="466" customWidth="1"/>
    <col min="26" max="26" width="10.85546875" style="466" customWidth="1"/>
    <col min="27" max="27" width="10.7109375" style="466" customWidth="1"/>
    <col min="28" max="30" width="4" style="466"/>
    <col min="31" max="31" width="6.140625" style="466" bestFit="1" customWidth="1"/>
    <col min="32" max="32" width="4" style="466"/>
    <col min="33" max="33" width="6.140625" style="466" bestFit="1" customWidth="1"/>
    <col min="34" max="256" width="4" style="466"/>
    <col min="257" max="257" width="4.140625" style="466" customWidth="1"/>
    <col min="258" max="258" width="4.85546875" style="466" customWidth="1"/>
    <col min="259" max="259" width="5" style="466" customWidth="1"/>
    <col min="260" max="268" width="4.140625" style="466" customWidth="1"/>
    <col min="269" max="269" width="4.42578125" style="466" customWidth="1"/>
    <col min="270" max="271" width="4.140625" style="466" customWidth="1"/>
    <col min="272" max="272" width="1.42578125" style="466" customWidth="1"/>
    <col min="273" max="277" width="3" style="466" customWidth="1"/>
    <col min="278" max="278" width="2.140625" style="466" customWidth="1"/>
    <col min="279" max="279" width="0" style="466" hidden="1" customWidth="1"/>
    <col min="280" max="286" width="4" style="466"/>
    <col min="287" max="287" width="6.140625" style="466" bestFit="1" customWidth="1"/>
    <col min="288" max="288" width="4" style="466"/>
    <col min="289" max="289" width="6.140625" style="466" bestFit="1" customWidth="1"/>
    <col min="290" max="512" width="4" style="466"/>
    <col min="513" max="513" width="4.140625" style="466" customWidth="1"/>
    <col min="514" max="514" width="4.85546875" style="466" customWidth="1"/>
    <col min="515" max="515" width="5" style="466" customWidth="1"/>
    <col min="516" max="524" width="4.140625" style="466" customWidth="1"/>
    <col min="525" max="525" width="4.42578125" style="466" customWidth="1"/>
    <col min="526" max="527" width="4.140625" style="466" customWidth="1"/>
    <col min="528" max="528" width="1.42578125" style="466" customWidth="1"/>
    <col min="529" max="533" width="3" style="466" customWidth="1"/>
    <col min="534" max="534" width="2.140625" style="466" customWidth="1"/>
    <col min="535" max="535" width="0" style="466" hidden="1" customWidth="1"/>
    <col min="536" max="542" width="4" style="466"/>
    <col min="543" max="543" width="6.140625" style="466" bestFit="1" customWidth="1"/>
    <col min="544" max="544" width="4" style="466"/>
    <col min="545" max="545" width="6.140625" style="466" bestFit="1" customWidth="1"/>
    <col min="546" max="768" width="4" style="466"/>
    <col min="769" max="769" width="4.140625" style="466" customWidth="1"/>
    <col min="770" max="770" width="4.85546875" style="466" customWidth="1"/>
    <col min="771" max="771" width="5" style="466" customWidth="1"/>
    <col min="772" max="780" width="4.140625" style="466" customWidth="1"/>
    <col min="781" max="781" width="4.42578125" style="466" customWidth="1"/>
    <col min="782" max="783" width="4.140625" style="466" customWidth="1"/>
    <col min="784" max="784" width="1.42578125" style="466" customWidth="1"/>
    <col min="785" max="789" width="3" style="466" customWidth="1"/>
    <col min="790" max="790" width="2.140625" style="466" customWidth="1"/>
    <col min="791" max="791" width="0" style="466" hidden="1" customWidth="1"/>
    <col min="792" max="798" width="4" style="466"/>
    <col min="799" max="799" width="6.140625" style="466" bestFit="1" customWidth="1"/>
    <col min="800" max="800" width="4" style="466"/>
    <col min="801" max="801" width="6.140625" style="466" bestFit="1" customWidth="1"/>
    <col min="802" max="1024" width="4" style="466"/>
    <col min="1025" max="1025" width="4.140625" style="466" customWidth="1"/>
    <col min="1026" max="1026" width="4.85546875" style="466" customWidth="1"/>
    <col min="1027" max="1027" width="5" style="466" customWidth="1"/>
    <col min="1028" max="1036" width="4.140625" style="466" customWidth="1"/>
    <col min="1037" max="1037" width="4.42578125" style="466" customWidth="1"/>
    <col min="1038" max="1039" width="4.140625" style="466" customWidth="1"/>
    <col min="1040" max="1040" width="1.42578125" style="466" customWidth="1"/>
    <col min="1041" max="1045" width="3" style="466" customWidth="1"/>
    <col min="1046" max="1046" width="2.140625" style="466" customWidth="1"/>
    <col min="1047" max="1047" width="0" style="466" hidden="1" customWidth="1"/>
    <col min="1048" max="1054" width="4" style="466"/>
    <col min="1055" max="1055" width="6.140625" style="466" bestFit="1" customWidth="1"/>
    <col min="1056" max="1056" width="4" style="466"/>
    <col min="1057" max="1057" width="6.140625" style="466" bestFit="1" customWidth="1"/>
    <col min="1058" max="1280" width="4" style="466"/>
    <col min="1281" max="1281" width="4.140625" style="466" customWidth="1"/>
    <col min="1282" max="1282" width="4.85546875" style="466" customWidth="1"/>
    <col min="1283" max="1283" width="5" style="466" customWidth="1"/>
    <col min="1284" max="1292" width="4.140625" style="466" customWidth="1"/>
    <col min="1293" max="1293" width="4.42578125" style="466" customWidth="1"/>
    <col min="1294" max="1295" width="4.140625" style="466" customWidth="1"/>
    <col min="1296" max="1296" width="1.42578125" style="466" customWidth="1"/>
    <col min="1297" max="1301" width="3" style="466" customWidth="1"/>
    <col min="1302" max="1302" width="2.140625" style="466" customWidth="1"/>
    <col min="1303" max="1303" width="0" style="466" hidden="1" customWidth="1"/>
    <col min="1304" max="1310" width="4" style="466"/>
    <col min="1311" max="1311" width="6.140625" style="466" bestFit="1" customWidth="1"/>
    <col min="1312" max="1312" width="4" style="466"/>
    <col min="1313" max="1313" width="6.140625" style="466" bestFit="1" customWidth="1"/>
    <col min="1314" max="1536" width="4" style="466"/>
    <col min="1537" max="1537" width="4.140625" style="466" customWidth="1"/>
    <col min="1538" max="1538" width="4.85546875" style="466" customWidth="1"/>
    <col min="1539" max="1539" width="5" style="466" customWidth="1"/>
    <col min="1540" max="1548" width="4.140625" style="466" customWidth="1"/>
    <col min="1549" max="1549" width="4.42578125" style="466" customWidth="1"/>
    <col min="1550" max="1551" width="4.140625" style="466" customWidth="1"/>
    <col min="1552" max="1552" width="1.42578125" style="466" customWidth="1"/>
    <col min="1553" max="1557" width="3" style="466" customWidth="1"/>
    <col min="1558" max="1558" width="2.140625" style="466" customWidth="1"/>
    <col min="1559" max="1559" width="0" style="466" hidden="1" customWidth="1"/>
    <col min="1560" max="1566" width="4" style="466"/>
    <col min="1567" max="1567" width="6.140625" style="466" bestFit="1" customWidth="1"/>
    <col min="1568" max="1568" width="4" style="466"/>
    <col min="1569" max="1569" width="6.140625" style="466" bestFit="1" customWidth="1"/>
    <col min="1570" max="1792" width="4" style="466"/>
    <col min="1793" max="1793" width="4.140625" style="466" customWidth="1"/>
    <col min="1794" max="1794" width="4.85546875" style="466" customWidth="1"/>
    <col min="1795" max="1795" width="5" style="466" customWidth="1"/>
    <col min="1796" max="1804" width="4.140625" style="466" customWidth="1"/>
    <col min="1805" max="1805" width="4.42578125" style="466" customWidth="1"/>
    <col min="1806" max="1807" width="4.140625" style="466" customWidth="1"/>
    <col min="1808" max="1808" width="1.42578125" style="466" customWidth="1"/>
    <col min="1809" max="1813" width="3" style="466" customWidth="1"/>
    <col min="1814" max="1814" width="2.140625" style="466" customWidth="1"/>
    <col min="1815" max="1815" width="0" style="466" hidden="1" customWidth="1"/>
    <col min="1816" max="1822" width="4" style="466"/>
    <col min="1823" max="1823" width="6.140625" style="466" bestFit="1" customWidth="1"/>
    <col min="1824" max="1824" width="4" style="466"/>
    <col min="1825" max="1825" width="6.140625" style="466" bestFit="1" customWidth="1"/>
    <col min="1826" max="2048" width="4" style="466"/>
    <col min="2049" max="2049" width="4.140625" style="466" customWidth="1"/>
    <col min="2050" max="2050" width="4.85546875" style="466" customWidth="1"/>
    <col min="2051" max="2051" width="5" style="466" customWidth="1"/>
    <col min="2052" max="2060" width="4.140625" style="466" customWidth="1"/>
    <col min="2061" max="2061" width="4.42578125" style="466" customWidth="1"/>
    <col min="2062" max="2063" width="4.140625" style="466" customWidth="1"/>
    <col min="2064" max="2064" width="1.42578125" style="466" customWidth="1"/>
    <col min="2065" max="2069" width="3" style="466" customWidth="1"/>
    <col min="2070" max="2070" width="2.140625" style="466" customWidth="1"/>
    <col min="2071" max="2071" width="0" style="466" hidden="1" customWidth="1"/>
    <col min="2072" max="2078" width="4" style="466"/>
    <col min="2079" max="2079" width="6.140625" style="466" bestFit="1" customWidth="1"/>
    <col min="2080" max="2080" width="4" style="466"/>
    <col min="2081" max="2081" width="6.140625" style="466" bestFit="1" customWidth="1"/>
    <col min="2082" max="2304" width="4" style="466"/>
    <col min="2305" max="2305" width="4.140625" style="466" customWidth="1"/>
    <col min="2306" max="2306" width="4.85546875" style="466" customWidth="1"/>
    <col min="2307" max="2307" width="5" style="466" customWidth="1"/>
    <col min="2308" max="2316" width="4.140625" style="466" customWidth="1"/>
    <col min="2317" max="2317" width="4.42578125" style="466" customWidth="1"/>
    <col min="2318" max="2319" width="4.140625" style="466" customWidth="1"/>
    <col min="2320" max="2320" width="1.42578125" style="466" customWidth="1"/>
    <col min="2321" max="2325" width="3" style="466" customWidth="1"/>
    <col min="2326" max="2326" width="2.140625" style="466" customWidth="1"/>
    <col min="2327" max="2327" width="0" style="466" hidden="1" customWidth="1"/>
    <col min="2328" max="2334" width="4" style="466"/>
    <col min="2335" max="2335" width="6.140625" style="466" bestFit="1" customWidth="1"/>
    <col min="2336" max="2336" width="4" style="466"/>
    <col min="2337" max="2337" width="6.140625" style="466" bestFit="1" customWidth="1"/>
    <col min="2338" max="2560" width="4" style="466"/>
    <col min="2561" max="2561" width="4.140625" style="466" customWidth="1"/>
    <col min="2562" max="2562" width="4.85546875" style="466" customWidth="1"/>
    <col min="2563" max="2563" width="5" style="466" customWidth="1"/>
    <col min="2564" max="2572" width="4.140625" style="466" customWidth="1"/>
    <col min="2573" max="2573" width="4.42578125" style="466" customWidth="1"/>
    <col min="2574" max="2575" width="4.140625" style="466" customWidth="1"/>
    <col min="2576" max="2576" width="1.42578125" style="466" customWidth="1"/>
    <col min="2577" max="2581" width="3" style="466" customWidth="1"/>
    <col min="2582" max="2582" width="2.140625" style="466" customWidth="1"/>
    <col min="2583" max="2583" width="0" style="466" hidden="1" customWidth="1"/>
    <col min="2584" max="2590" width="4" style="466"/>
    <col min="2591" max="2591" width="6.140625" style="466" bestFit="1" customWidth="1"/>
    <col min="2592" max="2592" width="4" style="466"/>
    <col min="2593" max="2593" width="6.140625" style="466" bestFit="1" customWidth="1"/>
    <col min="2594" max="2816" width="4" style="466"/>
    <col min="2817" max="2817" width="4.140625" style="466" customWidth="1"/>
    <col min="2818" max="2818" width="4.85546875" style="466" customWidth="1"/>
    <col min="2819" max="2819" width="5" style="466" customWidth="1"/>
    <col min="2820" max="2828" width="4.140625" style="466" customWidth="1"/>
    <col min="2829" max="2829" width="4.42578125" style="466" customWidth="1"/>
    <col min="2830" max="2831" width="4.140625" style="466" customWidth="1"/>
    <col min="2832" max="2832" width="1.42578125" style="466" customWidth="1"/>
    <col min="2833" max="2837" width="3" style="466" customWidth="1"/>
    <col min="2838" max="2838" width="2.140625" style="466" customWidth="1"/>
    <col min="2839" max="2839" width="0" style="466" hidden="1" customWidth="1"/>
    <col min="2840" max="2846" width="4" style="466"/>
    <col min="2847" max="2847" width="6.140625" style="466" bestFit="1" customWidth="1"/>
    <col min="2848" max="2848" width="4" style="466"/>
    <col min="2849" max="2849" width="6.140625" style="466" bestFit="1" customWidth="1"/>
    <col min="2850" max="3072" width="4" style="466"/>
    <col min="3073" max="3073" width="4.140625" style="466" customWidth="1"/>
    <col min="3074" max="3074" width="4.85546875" style="466" customWidth="1"/>
    <col min="3075" max="3075" width="5" style="466" customWidth="1"/>
    <col min="3076" max="3084" width="4.140625" style="466" customWidth="1"/>
    <col min="3085" max="3085" width="4.42578125" style="466" customWidth="1"/>
    <col min="3086" max="3087" width="4.140625" style="466" customWidth="1"/>
    <col min="3088" max="3088" width="1.42578125" style="466" customWidth="1"/>
    <col min="3089" max="3093" width="3" style="466" customWidth="1"/>
    <col min="3094" max="3094" width="2.140625" style="466" customWidth="1"/>
    <col min="3095" max="3095" width="0" style="466" hidden="1" customWidth="1"/>
    <col min="3096" max="3102" width="4" style="466"/>
    <col min="3103" max="3103" width="6.140625" style="466" bestFit="1" customWidth="1"/>
    <col min="3104" max="3104" width="4" style="466"/>
    <col min="3105" max="3105" width="6.140625" style="466" bestFit="1" customWidth="1"/>
    <col min="3106" max="3328" width="4" style="466"/>
    <col min="3329" max="3329" width="4.140625" style="466" customWidth="1"/>
    <col min="3330" max="3330" width="4.85546875" style="466" customWidth="1"/>
    <col min="3331" max="3331" width="5" style="466" customWidth="1"/>
    <col min="3332" max="3340" width="4.140625" style="466" customWidth="1"/>
    <col min="3341" max="3341" width="4.42578125" style="466" customWidth="1"/>
    <col min="3342" max="3343" width="4.140625" style="466" customWidth="1"/>
    <col min="3344" max="3344" width="1.42578125" style="466" customWidth="1"/>
    <col min="3345" max="3349" width="3" style="466" customWidth="1"/>
    <col min="3350" max="3350" width="2.140625" style="466" customWidth="1"/>
    <col min="3351" max="3351" width="0" style="466" hidden="1" customWidth="1"/>
    <col min="3352" max="3358" width="4" style="466"/>
    <col min="3359" max="3359" width="6.140625" style="466" bestFit="1" customWidth="1"/>
    <col min="3360" max="3360" width="4" style="466"/>
    <col min="3361" max="3361" width="6.140625" style="466" bestFit="1" customWidth="1"/>
    <col min="3362" max="3584" width="4" style="466"/>
    <col min="3585" max="3585" width="4.140625" style="466" customWidth="1"/>
    <col min="3586" max="3586" width="4.85546875" style="466" customWidth="1"/>
    <col min="3587" max="3587" width="5" style="466" customWidth="1"/>
    <col min="3588" max="3596" width="4.140625" style="466" customWidth="1"/>
    <col min="3597" max="3597" width="4.42578125" style="466" customWidth="1"/>
    <col min="3598" max="3599" width="4.140625" style="466" customWidth="1"/>
    <col min="3600" max="3600" width="1.42578125" style="466" customWidth="1"/>
    <col min="3601" max="3605" width="3" style="466" customWidth="1"/>
    <col min="3606" max="3606" width="2.140625" style="466" customWidth="1"/>
    <col min="3607" max="3607" width="0" style="466" hidden="1" customWidth="1"/>
    <col min="3608" max="3614" width="4" style="466"/>
    <col min="3615" max="3615" width="6.140625" style="466" bestFit="1" customWidth="1"/>
    <col min="3616" max="3616" width="4" style="466"/>
    <col min="3617" max="3617" width="6.140625" style="466" bestFit="1" customWidth="1"/>
    <col min="3618" max="3840" width="4" style="466"/>
    <col min="3841" max="3841" width="4.140625" style="466" customWidth="1"/>
    <col min="3842" max="3842" width="4.85546875" style="466" customWidth="1"/>
    <col min="3843" max="3843" width="5" style="466" customWidth="1"/>
    <col min="3844" max="3852" width="4.140625" style="466" customWidth="1"/>
    <col min="3853" max="3853" width="4.42578125" style="466" customWidth="1"/>
    <col min="3854" max="3855" width="4.140625" style="466" customWidth="1"/>
    <col min="3856" max="3856" width="1.42578125" style="466" customWidth="1"/>
    <col min="3857" max="3861" width="3" style="466" customWidth="1"/>
    <col min="3862" max="3862" width="2.140625" style="466" customWidth="1"/>
    <col min="3863" max="3863" width="0" style="466" hidden="1" customWidth="1"/>
    <col min="3864" max="3870" width="4" style="466"/>
    <col min="3871" max="3871" width="6.140625" style="466" bestFit="1" customWidth="1"/>
    <col min="3872" max="3872" width="4" style="466"/>
    <col min="3873" max="3873" width="6.140625" style="466" bestFit="1" customWidth="1"/>
    <col min="3874" max="4096" width="4" style="466"/>
    <col min="4097" max="4097" width="4.140625" style="466" customWidth="1"/>
    <col min="4098" max="4098" width="4.85546875" style="466" customWidth="1"/>
    <col min="4099" max="4099" width="5" style="466" customWidth="1"/>
    <col min="4100" max="4108" width="4.140625" style="466" customWidth="1"/>
    <col min="4109" max="4109" width="4.42578125" style="466" customWidth="1"/>
    <col min="4110" max="4111" width="4.140625" style="466" customWidth="1"/>
    <col min="4112" max="4112" width="1.42578125" style="466" customWidth="1"/>
    <col min="4113" max="4117" width="3" style="466" customWidth="1"/>
    <col min="4118" max="4118" width="2.140625" style="466" customWidth="1"/>
    <col min="4119" max="4119" width="0" style="466" hidden="1" customWidth="1"/>
    <col min="4120" max="4126" width="4" style="466"/>
    <col min="4127" max="4127" width="6.140625" style="466" bestFit="1" customWidth="1"/>
    <col min="4128" max="4128" width="4" style="466"/>
    <col min="4129" max="4129" width="6.140625" style="466" bestFit="1" customWidth="1"/>
    <col min="4130" max="4352" width="4" style="466"/>
    <col min="4353" max="4353" width="4.140625" style="466" customWidth="1"/>
    <col min="4354" max="4354" width="4.85546875" style="466" customWidth="1"/>
    <col min="4355" max="4355" width="5" style="466" customWidth="1"/>
    <col min="4356" max="4364" width="4.140625" style="466" customWidth="1"/>
    <col min="4365" max="4365" width="4.42578125" style="466" customWidth="1"/>
    <col min="4366" max="4367" width="4.140625" style="466" customWidth="1"/>
    <col min="4368" max="4368" width="1.42578125" style="466" customWidth="1"/>
    <col min="4369" max="4373" width="3" style="466" customWidth="1"/>
    <col min="4374" max="4374" width="2.140625" style="466" customWidth="1"/>
    <col min="4375" max="4375" width="0" style="466" hidden="1" customWidth="1"/>
    <col min="4376" max="4382" width="4" style="466"/>
    <col min="4383" max="4383" width="6.140625" style="466" bestFit="1" customWidth="1"/>
    <col min="4384" max="4384" width="4" style="466"/>
    <col min="4385" max="4385" width="6.140625" style="466" bestFit="1" customWidth="1"/>
    <col min="4386" max="4608" width="4" style="466"/>
    <col min="4609" max="4609" width="4.140625" style="466" customWidth="1"/>
    <col min="4610" max="4610" width="4.85546875" style="466" customWidth="1"/>
    <col min="4611" max="4611" width="5" style="466" customWidth="1"/>
    <col min="4612" max="4620" width="4.140625" style="466" customWidth="1"/>
    <col min="4621" max="4621" width="4.42578125" style="466" customWidth="1"/>
    <col min="4622" max="4623" width="4.140625" style="466" customWidth="1"/>
    <col min="4624" max="4624" width="1.42578125" style="466" customWidth="1"/>
    <col min="4625" max="4629" width="3" style="466" customWidth="1"/>
    <col min="4630" max="4630" width="2.140625" style="466" customWidth="1"/>
    <col min="4631" max="4631" width="0" style="466" hidden="1" customWidth="1"/>
    <col min="4632" max="4638" width="4" style="466"/>
    <col min="4639" max="4639" width="6.140625" style="466" bestFit="1" customWidth="1"/>
    <col min="4640" max="4640" width="4" style="466"/>
    <col min="4641" max="4641" width="6.140625" style="466" bestFit="1" customWidth="1"/>
    <col min="4642" max="4864" width="4" style="466"/>
    <col min="4865" max="4865" width="4.140625" style="466" customWidth="1"/>
    <col min="4866" max="4866" width="4.85546875" style="466" customWidth="1"/>
    <col min="4867" max="4867" width="5" style="466" customWidth="1"/>
    <col min="4868" max="4876" width="4.140625" style="466" customWidth="1"/>
    <col min="4877" max="4877" width="4.42578125" style="466" customWidth="1"/>
    <col min="4878" max="4879" width="4.140625" style="466" customWidth="1"/>
    <col min="4880" max="4880" width="1.42578125" style="466" customWidth="1"/>
    <col min="4881" max="4885" width="3" style="466" customWidth="1"/>
    <col min="4886" max="4886" width="2.140625" style="466" customWidth="1"/>
    <col min="4887" max="4887" width="0" style="466" hidden="1" customWidth="1"/>
    <col min="4888" max="4894" width="4" style="466"/>
    <col min="4895" max="4895" width="6.140625" style="466" bestFit="1" customWidth="1"/>
    <col min="4896" max="4896" width="4" style="466"/>
    <col min="4897" max="4897" width="6.140625" style="466" bestFit="1" customWidth="1"/>
    <col min="4898" max="5120" width="4" style="466"/>
    <col min="5121" max="5121" width="4.140625" style="466" customWidth="1"/>
    <col min="5122" max="5122" width="4.85546875" style="466" customWidth="1"/>
    <col min="5123" max="5123" width="5" style="466" customWidth="1"/>
    <col min="5124" max="5132" width="4.140625" style="466" customWidth="1"/>
    <col min="5133" max="5133" width="4.42578125" style="466" customWidth="1"/>
    <col min="5134" max="5135" width="4.140625" style="466" customWidth="1"/>
    <col min="5136" max="5136" width="1.42578125" style="466" customWidth="1"/>
    <col min="5137" max="5141" width="3" style="466" customWidth="1"/>
    <col min="5142" max="5142" width="2.140625" style="466" customWidth="1"/>
    <col min="5143" max="5143" width="0" style="466" hidden="1" customWidth="1"/>
    <col min="5144" max="5150" width="4" style="466"/>
    <col min="5151" max="5151" width="6.140625" style="466" bestFit="1" customWidth="1"/>
    <col min="5152" max="5152" width="4" style="466"/>
    <col min="5153" max="5153" width="6.140625" style="466" bestFit="1" customWidth="1"/>
    <col min="5154" max="5376" width="4" style="466"/>
    <col min="5377" max="5377" width="4.140625" style="466" customWidth="1"/>
    <col min="5378" max="5378" width="4.85546875" style="466" customWidth="1"/>
    <col min="5379" max="5379" width="5" style="466" customWidth="1"/>
    <col min="5380" max="5388" width="4.140625" style="466" customWidth="1"/>
    <col min="5389" max="5389" width="4.42578125" style="466" customWidth="1"/>
    <col min="5390" max="5391" width="4.140625" style="466" customWidth="1"/>
    <col min="5392" max="5392" width="1.42578125" style="466" customWidth="1"/>
    <col min="5393" max="5397" width="3" style="466" customWidth="1"/>
    <col min="5398" max="5398" width="2.140625" style="466" customWidth="1"/>
    <col min="5399" max="5399" width="0" style="466" hidden="1" customWidth="1"/>
    <col min="5400" max="5406" width="4" style="466"/>
    <col min="5407" max="5407" width="6.140625" style="466" bestFit="1" customWidth="1"/>
    <col min="5408" max="5408" width="4" style="466"/>
    <col min="5409" max="5409" width="6.140625" style="466" bestFit="1" customWidth="1"/>
    <col min="5410" max="5632" width="4" style="466"/>
    <col min="5633" max="5633" width="4.140625" style="466" customWidth="1"/>
    <col min="5634" max="5634" width="4.85546875" style="466" customWidth="1"/>
    <col min="5635" max="5635" width="5" style="466" customWidth="1"/>
    <col min="5636" max="5644" width="4.140625" style="466" customWidth="1"/>
    <col min="5645" max="5645" width="4.42578125" style="466" customWidth="1"/>
    <col min="5646" max="5647" width="4.140625" style="466" customWidth="1"/>
    <col min="5648" max="5648" width="1.42578125" style="466" customWidth="1"/>
    <col min="5649" max="5653" width="3" style="466" customWidth="1"/>
    <col min="5654" max="5654" width="2.140625" style="466" customWidth="1"/>
    <col min="5655" max="5655" width="0" style="466" hidden="1" customWidth="1"/>
    <col min="5656" max="5662" width="4" style="466"/>
    <col min="5663" max="5663" width="6.140625" style="466" bestFit="1" customWidth="1"/>
    <col min="5664" max="5664" width="4" style="466"/>
    <col min="5665" max="5665" width="6.140625" style="466" bestFit="1" customWidth="1"/>
    <col min="5666" max="5888" width="4" style="466"/>
    <col min="5889" max="5889" width="4.140625" style="466" customWidth="1"/>
    <col min="5890" max="5890" width="4.85546875" style="466" customWidth="1"/>
    <col min="5891" max="5891" width="5" style="466" customWidth="1"/>
    <col min="5892" max="5900" width="4.140625" style="466" customWidth="1"/>
    <col min="5901" max="5901" width="4.42578125" style="466" customWidth="1"/>
    <col min="5902" max="5903" width="4.140625" style="466" customWidth="1"/>
    <col min="5904" max="5904" width="1.42578125" style="466" customWidth="1"/>
    <col min="5905" max="5909" width="3" style="466" customWidth="1"/>
    <col min="5910" max="5910" width="2.140625" style="466" customWidth="1"/>
    <col min="5911" max="5911" width="0" style="466" hidden="1" customWidth="1"/>
    <col min="5912" max="5918" width="4" style="466"/>
    <col min="5919" max="5919" width="6.140625" style="466" bestFit="1" customWidth="1"/>
    <col min="5920" max="5920" width="4" style="466"/>
    <col min="5921" max="5921" width="6.140625" style="466" bestFit="1" customWidth="1"/>
    <col min="5922" max="6144" width="4" style="466"/>
    <col min="6145" max="6145" width="4.140625" style="466" customWidth="1"/>
    <col min="6146" max="6146" width="4.85546875" style="466" customWidth="1"/>
    <col min="6147" max="6147" width="5" style="466" customWidth="1"/>
    <col min="6148" max="6156" width="4.140625" style="466" customWidth="1"/>
    <col min="6157" max="6157" width="4.42578125" style="466" customWidth="1"/>
    <col min="6158" max="6159" width="4.140625" style="466" customWidth="1"/>
    <col min="6160" max="6160" width="1.42578125" style="466" customWidth="1"/>
    <col min="6161" max="6165" width="3" style="466" customWidth="1"/>
    <col min="6166" max="6166" width="2.140625" style="466" customWidth="1"/>
    <col min="6167" max="6167" width="0" style="466" hidden="1" customWidth="1"/>
    <col min="6168" max="6174" width="4" style="466"/>
    <col min="6175" max="6175" width="6.140625" style="466" bestFit="1" customWidth="1"/>
    <col min="6176" max="6176" width="4" style="466"/>
    <col min="6177" max="6177" width="6.140625" style="466" bestFit="1" customWidth="1"/>
    <col min="6178" max="6400" width="4" style="466"/>
    <col min="6401" max="6401" width="4.140625" style="466" customWidth="1"/>
    <col min="6402" max="6402" width="4.85546875" style="466" customWidth="1"/>
    <col min="6403" max="6403" width="5" style="466" customWidth="1"/>
    <col min="6404" max="6412" width="4.140625" style="466" customWidth="1"/>
    <col min="6413" max="6413" width="4.42578125" style="466" customWidth="1"/>
    <col min="6414" max="6415" width="4.140625" style="466" customWidth="1"/>
    <col min="6416" max="6416" width="1.42578125" style="466" customWidth="1"/>
    <col min="6417" max="6421" width="3" style="466" customWidth="1"/>
    <col min="6422" max="6422" width="2.140625" style="466" customWidth="1"/>
    <col min="6423" max="6423" width="0" style="466" hidden="1" customWidth="1"/>
    <col min="6424" max="6430" width="4" style="466"/>
    <col min="6431" max="6431" width="6.140625" style="466" bestFit="1" customWidth="1"/>
    <col min="6432" max="6432" width="4" style="466"/>
    <col min="6433" max="6433" width="6.140625" style="466" bestFit="1" customWidth="1"/>
    <col min="6434" max="6656" width="4" style="466"/>
    <col min="6657" max="6657" width="4.140625" style="466" customWidth="1"/>
    <col min="6658" max="6658" width="4.85546875" style="466" customWidth="1"/>
    <col min="6659" max="6659" width="5" style="466" customWidth="1"/>
    <col min="6660" max="6668" width="4.140625" style="466" customWidth="1"/>
    <col min="6669" max="6669" width="4.42578125" style="466" customWidth="1"/>
    <col min="6670" max="6671" width="4.140625" style="466" customWidth="1"/>
    <col min="6672" max="6672" width="1.42578125" style="466" customWidth="1"/>
    <col min="6673" max="6677" width="3" style="466" customWidth="1"/>
    <col min="6678" max="6678" width="2.140625" style="466" customWidth="1"/>
    <col min="6679" max="6679" width="0" style="466" hidden="1" customWidth="1"/>
    <col min="6680" max="6686" width="4" style="466"/>
    <col min="6687" max="6687" width="6.140625" style="466" bestFit="1" customWidth="1"/>
    <col min="6688" max="6688" width="4" style="466"/>
    <col min="6689" max="6689" width="6.140625" style="466" bestFit="1" customWidth="1"/>
    <col min="6690" max="6912" width="4" style="466"/>
    <col min="6913" max="6913" width="4.140625" style="466" customWidth="1"/>
    <col min="6914" max="6914" width="4.85546875" style="466" customWidth="1"/>
    <col min="6915" max="6915" width="5" style="466" customWidth="1"/>
    <col min="6916" max="6924" width="4.140625" style="466" customWidth="1"/>
    <col min="6925" max="6925" width="4.42578125" style="466" customWidth="1"/>
    <col min="6926" max="6927" width="4.140625" style="466" customWidth="1"/>
    <col min="6928" max="6928" width="1.42578125" style="466" customWidth="1"/>
    <col min="6929" max="6933" width="3" style="466" customWidth="1"/>
    <col min="6934" max="6934" width="2.140625" style="466" customWidth="1"/>
    <col min="6935" max="6935" width="0" style="466" hidden="1" customWidth="1"/>
    <col min="6936" max="6942" width="4" style="466"/>
    <col min="6943" max="6943" width="6.140625" style="466" bestFit="1" customWidth="1"/>
    <col min="6944" max="6944" width="4" style="466"/>
    <col min="6945" max="6945" width="6.140625" style="466" bestFit="1" customWidth="1"/>
    <col min="6946" max="7168" width="4" style="466"/>
    <col min="7169" max="7169" width="4.140625" style="466" customWidth="1"/>
    <col min="7170" max="7170" width="4.85546875" style="466" customWidth="1"/>
    <col min="7171" max="7171" width="5" style="466" customWidth="1"/>
    <col min="7172" max="7180" width="4.140625" style="466" customWidth="1"/>
    <col min="7181" max="7181" width="4.42578125" style="466" customWidth="1"/>
    <col min="7182" max="7183" width="4.140625" style="466" customWidth="1"/>
    <col min="7184" max="7184" width="1.42578125" style="466" customWidth="1"/>
    <col min="7185" max="7189" width="3" style="466" customWidth="1"/>
    <col min="7190" max="7190" width="2.140625" style="466" customWidth="1"/>
    <col min="7191" max="7191" width="0" style="466" hidden="1" customWidth="1"/>
    <col min="7192" max="7198" width="4" style="466"/>
    <col min="7199" max="7199" width="6.140625" style="466" bestFit="1" customWidth="1"/>
    <col min="7200" max="7200" width="4" style="466"/>
    <col min="7201" max="7201" width="6.140625" style="466" bestFit="1" customWidth="1"/>
    <col min="7202" max="7424" width="4" style="466"/>
    <col min="7425" max="7425" width="4.140625" style="466" customWidth="1"/>
    <col min="7426" max="7426" width="4.85546875" style="466" customWidth="1"/>
    <col min="7427" max="7427" width="5" style="466" customWidth="1"/>
    <col min="7428" max="7436" width="4.140625" style="466" customWidth="1"/>
    <col min="7437" max="7437" width="4.42578125" style="466" customWidth="1"/>
    <col min="7438" max="7439" width="4.140625" style="466" customWidth="1"/>
    <col min="7440" max="7440" width="1.42578125" style="466" customWidth="1"/>
    <col min="7441" max="7445" width="3" style="466" customWidth="1"/>
    <col min="7446" max="7446" width="2.140625" style="466" customWidth="1"/>
    <col min="7447" max="7447" width="0" style="466" hidden="1" customWidth="1"/>
    <col min="7448" max="7454" width="4" style="466"/>
    <col min="7455" max="7455" width="6.140625" style="466" bestFit="1" customWidth="1"/>
    <col min="7456" max="7456" width="4" style="466"/>
    <col min="7457" max="7457" width="6.140625" style="466" bestFit="1" customWidth="1"/>
    <col min="7458" max="7680" width="4" style="466"/>
    <col min="7681" max="7681" width="4.140625" style="466" customWidth="1"/>
    <col min="7682" max="7682" width="4.85546875" style="466" customWidth="1"/>
    <col min="7683" max="7683" width="5" style="466" customWidth="1"/>
    <col min="7684" max="7692" width="4.140625" style="466" customWidth="1"/>
    <col min="7693" max="7693" width="4.42578125" style="466" customWidth="1"/>
    <col min="7694" max="7695" width="4.140625" style="466" customWidth="1"/>
    <col min="7696" max="7696" width="1.42578125" style="466" customWidth="1"/>
    <col min="7697" max="7701" width="3" style="466" customWidth="1"/>
    <col min="7702" max="7702" width="2.140625" style="466" customWidth="1"/>
    <col min="7703" max="7703" width="0" style="466" hidden="1" customWidth="1"/>
    <col min="7704" max="7710" width="4" style="466"/>
    <col min="7711" max="7711" width="6.140625" style="466" bestFit="1" customWidth="1"/>
    <col min="7712" max="7712" width="4" style="466"/>
    <col min="7713" max="7713" width="6.140625" style="466" bestFit="1" customWidth="1"/>
    <col min="7714" max="7936" width="4" style="466"/>
    <col min="7937" max="7937" width="4.140625" style="466" customWidth="1"/>
    <col min="7938" max="7938" width="4.85546875" style="466" customWidth="1"/>
    <col min="7939" max="7939" width="5" style="466" customWidth="1"/>
    <col min="7940" max="7948" width="4.140625" style="466" customWidth="1"/>
    <col min="7949" max="7949" width="4.42578125" style="466" customWidth="1"/>
    <col min="7950" max="7951" width="4.140625" style="466" customWidth="1"/>
    <col min="7952" max="7952" width="1.42578125" style="466" customWidth="1"/>
    <col min="7953" max="7957" width="3" style="466" customWidth="1"/>
    <col min="7958" max="7958" width="2.140625" style="466" customWidth="1"/>
    <col min="7959" max="7959" width="0" style="466" hidden="1" customWidth="1"/>
    <col min="7960" max="7966" width="4" style="466"/>
    <col min="7967" max="7967" width="6.140625" style="466" bestFit="1" customWidth="1"/>
    <col min="7968" max="7968" width="4" style="466"/>
    <col min="7969" max="7969" width="6.140625" style="466" bestFit="1" customWidth="1"/>
    <col min="7970" max="8192" width="4" style="466"/>
    <col min="8193" max="8193" width="4.140625" style="466" customWidth="1"/>
    <col min="8194" max="8194" width="4.85546875" style="466" customWidth="1"/>
    <col min="8195" max="8195" width="5" style="466" customWidth="1"/>
    <col min="8196" max="8204" width="4.140625" style="466" customWidth="1"/>
    <col min="8205" max="8205" width="4.42578125" style="466" customWidth="1"/>
    <col min="8206" max="8207" width="4.140625" style="466" customWidth="1"/>
    <col min="8208" max="8208" width="1.42578125" style="466" customWidth="1"/>
    <col min="8209" max="8213" width="3" style="466" customWidth="1"/>
    <col min="8214" max="8214" width="2.140625" style="466" customWidth="1"/>
    <col min="8215" max="8215" width="0" style="466" hidden="1" customWidth="1"/>
    <col min="8216" max="8222" width="4" style="466"/>
    <col min="8223" max="8223" width="6.140625" style="466" bestFit="1" customWidth="1"/>
    <col min="8224" max="8224" width="4" style="466"/>
    <col min="8225" max="8225" width="6.140625" style="466" bestFit="1" customWidth="1"/>
    <col min="8226" max="8448" width="4" style="466"/>
    <col min="8449" max="8449" width="4.140625" style="466" customWidth="1"/>
    <col min="8450" max="8450" width="4.85546875" style="466" customWidth="1"/>
    <col min="8451" max="8451" width="5" style="466" customWidth="1"/>
    <col min="8452" max="8460" width="4.140625" style="466" customWidth="1"/>
    <col min="8461" max="8461" width="4.42578125" style="466" customWidth="1"/>
    <col min="8462" max="8463" width="4.140625" style="466" customWidth="1"/>
    <col min="8464" max="8464" width="1.42578125" style="466" customWidth="1"/>
    <col min="8465" max="8469" width="3" style="466" customWidth="1"/>
    <col min="8470" max="8470" width="2.140625" style="466" customWidth="1"/>
    <col min="8471" max="8471" width="0" style="466" hidden="1" customWidth="1"/>
    <col min="8472" max="8478" width="4" style="466"/>
    <col min="8479" max="8479" width="6.140625" style="466" bestFit="1" customWidth="1"/>
    <col min="8480" max="8480" width="4" style="466"/>
    <col min="8481" max="8481" width="6.140625" style="466" bestFit="1" customWidth="1"/>
    <col min="8482" max="8704" width="4" style="466"/>
    <col min="8705" max="8705" width="4.140625" style="466" customWidth="1"/>
    <col min="8706" max="8706" width="4.85546875" style="466" customWidth="1"/>
    <col min="8707" max="8707" width="5" style="466" customWidth="1"/>
    <col min="8708" max="8716" width="4.140625" style="466" customWidth="1"/>
    <col min="8717" max="8717" width="4.42578125" style="466" customWidth="1"/>
    <col min="8718" max="8719" width="4.140625" style="466" customWidth="1"/>
    <col min="8720" max="8720" width="1.42578125" style="466" customWidth="1"/>
    <col min="8721" max="8725" width="3" style="466" customWidth="1"/>
    <col min="8726" max="8726" width="2.140625" style="466" customWidth="1"/>
    <col min="8727" max="8727" width="0" style="466" hidden="1" customWidth="1"/>
    <col min="8728" max="8734" width="4" style="466"/>
    <col min="8735" max="8735" width="6.140625" style="466" bestFit="1" customWidth="1"/>
    <col min="8736" max="8736" width="4" style="466"/>
    <col min="8737" max="8737" width="6.140625" style="466" bestFit="1" customWidth="1"/>
    <col min="8738" max="8960" width="4" style="466"/>
    <col min="8961" max="8961" width="4.140625" style="466" customWidth="1"/>
    <col min="8962" max="8962" width="4.85546875" style="466" customWidth="1"/>
    <col min="8963" max="8963" width="5" style="466" customWidth="1"/>
    <col min="8964" max="8972" width="4.140625" style="466" customWidth="1"/>
    <col min="8973" max="8973" width="4.42578125" style="466" customWidth="1"/>
    <col min="8974" max="8975" width="4.140625" style="466" customWidth="1"/>
    <col min="8976" max="8976" width="1.42578125" style="466" customWidth="1"/>
    <col min="8977" max="8981" width="3" style="466" customWidth="1"/>
    <col min="8982" max="8982" width="2.140625" style="466" customWidth="1"/>
    <col min="8983" max="8983" width="0" style="466" hidden="1" customWidth="1"/>
    <col min="8984" max="8990" width="4" style="466"/>
    <col min="8991" max="8991" width="6.140625" style="466" bestFit="1" customWidth="1"/>
    <col min="8992" max="8992" width="4" style="466"/>
    <col min="8993" max="8993" width="6.140625" style="466" bestFit="1" customWidth="1"/>
    <col min="8994" max="9216" width="4" style="466"/>
    <col min="9217" max="9217" width="4.140625" style="466" customWidth="1"/>
    <col min="9218" max="9218" width="4.85546875" style="466" customWidth="1"/>
    <col min="9219" max="9219" width="5" style="466" customWidth="1"/>
    <col min="9220" max="9228" width="4.140625" style="466" customWidth="1"/>
    <col min="9229" max="9229" width="4.42578125" style="466" customWidth="1"/>
    <col min="9230" max="9231" width="4.140625" style="466" customWidth="1"/>
    <col min="9232" max="9232" width="1.42578125" style="466" customWidth="1"/>
    <col min="9233" max="9237" width="3" style="466" customWidth="1"/>
    <col min="9238" max="9238" width="2.140625" style="466" customWidth="1"/>
    <col min="9239" max="9239" width="0" style="466" hidden="1" customWidth="1"/>
    <col min="9240" max="9246" width="4" style="466"/>
    <col min="9247" max="9247" width="6.140625" style="466" bestFit="1" customWidth="1"/>
    <col min="9248" max="9248" width="4" style="466"/>
    <col min="9249" max="9249" width="6.140625" style="466" bestFit="1" customWidth="1"/>
    <col min="9250" max="9472" width="4" style="466"/>
    <col min="9473" max="9473" width="4.140625" style="466" customWidth="1"/>
    <col min="9474" max="9474" width="4.85546875" style="466" customWidth="1"/>
    <col min="9475" max="9475" width="5" style="466" customWidth="1"/>
    <col min="9476" max="9484" width="4.140625" style="466" customWidth="1"/>
    <col min="9485" max="9485" width="4.42578125" style="466" customWidth="1"/>
    <col min="9486" max="9487" width="4.140625" style="466" customWidth="1"/>
    <col min="9488" max="9488" width="1.42578125" style="466" customWidth="1"/>
    <col min="9489" max="9493" width="3" style="466" customWidth="1"/>
    <col min="9494" max="9494" width="2.140625" style="466" customWidth="1"/>
    <col min="9495" max="9495" width="0" style="466" hidden="1" customWidth="1"/>
    <col min="9496" max="9502" width="4" style="466"/>
    <col min="9503" max="9503" width="6.140625" style="466" bestFit="1" customWidth="1"/>
    <col min="9504" max="9504" width="4" style="466"/>
    <col min="9505" max="9505" width="6.140625" style="466" bestFit="1" customWidth="1"/>
    <col min="9506" max="9728" width="4" style="466"/>
    <col min="9729" max="9729" width="4.140625" style="466" customWidth="1"/>
    <col min="9730" max="9730" width="4.85546875" style="466" customWidth="1"/>
    <col min="9731" max="9731" width="5" style="466" customWidth="1"/>
    <col min="9732" max="9740" width="4.140625" style="466" customWidth="1"/>
    <col min="9741" max="9741" width="4.42578125" style="466" customWidth="1"/>
    <col min="9742" max="9743" width="4.140625" style="466" customWidth="1"/>
    <col min="9744" max="9744" width="1.42578125" style="466" customWidth="1"/>
    <col min="9745" max="9749" width="3" style="466" customWidth="1"/>
    <col min="9750" max="9750" width="2.140625" style="466" customWidth="1"/>
    <col min="9751" max="9751" width="0" style="466" hidden="1" customWidth="1"/>
    <col min="9752" max="9758" width="4" style="466"/>
    <col min="9759" max="9759" width="6.140625" style="466" bestFit="1" customWidth="1"/>
    <col min="9760" max="9760" width="4" style="466"/>
    <col min="9761" max="9761" width="6.140625" style="466" bestFit="1" customWidth="1"/>
    <col min="9762" max="9984" width="4" style="466"/>
    <col min="9985" max="9985" width="4.140625" style="466" customWidth="1"/>
    <col min="9986" max="9986" width="4.85546875" style="466" customWidth="1"/>
    <col min="9987" max="9987" width="5" style="466" customWidth="1"/>
    <col min="9988" max="9996" width="4.140625" style="466" customWidth="1"/>
    <col min="9997" max="9997" width="4.42578125" style="466" customWidth="1"/>
    <col min="9998" max="9999" width="4.140625" style="466" customWidth="1"/>
    <col min="10000" max="10000" width="1.42578125" style="466" customWidth="1"/>
    <col min="10001" max="10005" width="3" style="466" customWidth="1"/>
    <col min="10006" max="10006" width="2.140625" style="466" customWidth="1"/>
    <col min="10007" max="10007" width="0" style="466" hidden="1" customWidth="1"/>
    <col min="10008" max="10014" width="4" style="466"/>
    <col min="10015" max="10015" width="6.140625" style="466" bestFit="1" customWidth="1"/>
    <col min="10016" max="10016" width="4" style="466"/>
    <col min="10017" max="10017" width="6.140625" style="466" bestFit="1" customWidth="1"/>
    <col min="10018" max="10240" width="4" style="466"/>
    <col min="10241" max="10241" width="4.140625" style="466" customWidth="1"/>
    <col min="10242" max="10242" width="4.85546875" style="466" customWidth="1"/>
    <col min="10243" max="10243" width="5" style="466" customWidth="1"/>
    <col min="10244" max="10252" width="4.140625" style="466" customWidth="1"/>
    <col min="10253" max="10253" width="4.42578125" style="466" customWidth="1"/>
    <col min="10254" max="10255" width="4.140625" style="466" customWidth="1"/>
    <col min="10256" max="10256" width="1.42578125" style="466" customWidth="1"/>
    <col min="10257" max="10261" width="3" style="466" customWidth="1"/>
    <col min="10262" max="10262" width="2.140625" style="466" customWidth="1"/>
    <col min="10263" max="10263" width="0" style="466" hidden="1" customWidth="1"/>
    <col min="10264" max="10270" width="4" style="466"/>
    <col min="10271" max="10271" width="6.140625" style="466" bestFit="1" customWidth="1"/>
    <col min="10272" max="10272" width="4" style="466"/>
    <col min="10273" max="10273" width="6.140625" style="466" bestFit="1" customWidth="1"/>
    <col min="10274" max="10496" width="4" style="466"/>
    <col min="10497" max="10497" width="4.140625" style="466" customWidth="1"/>
    <col min="10498" max="10498" width="4.85546875" style="466" customWidth="1"/>
    <col min="10499" max="10499" width="5" style="466" customWidth="1"/>
    <col min="10500" max="10508" width="4.140625" style="466" customWidth="1"/>
    <col min="10509" max="10509" width="4.42578125" style="466" customWidth="1"/>
    <col min="10510" max="10511" width="4.140625" style="466" customWidth="1"/>
    <col min="10512" max="10512" width="1.42578125" style="466" customWidth="1"/>
    <col min="10513" max="10517" width="3" style="466" customWidth="1"/>
    <col min="10518" max="10518" width="2.140625" style="466" customWidth="1"/>
    <col min="10519" max="10519" width="0" style="466" hidden="1" customWidth="1"/>
    <col min="10520" max="10526" width="4" style="466"/>
    <col min="10527" max="10527" width="6.140625" style="466" bestFit="1" customWidth="1"/>
    <col min="10528" max="10528" width="4" style="466"/>
    <col min="10529" max="10529" width="6.140625" style="466" bestFit="1" customWidth="1"/>
    <col min="10530" max="10752" width="4" style="466"/>
    <col min="10753" max="10753" width="4.140625" style="466" customWidth="1"/>
    <col min="10754" max="10754" width="4.85546875" style="466" customWidth="1"/>
    <col min="10755" max="10755" width="5" style="466" customWidth="1"/>
    <col min="10756" max="10764" width="4.140625" style="466" customWidth="1"/>
    <col min="10765" max="10765" width="4.42578125" style="466" customWidth="1"/>
    <col min="10766" max="10767" width="4.140625" style="466" customWidth="1"/>
    <col min="10768" max="10768" width="1.42578125" style="466" customWidth="1"/>
    <col min="10769" max="10773" width="3" style="466" customWidth="1"/>
    <col min="10774" max="10774" width="2.140625" style="466" customWidth="1"/>
    <col min="10775" max="10775" width="0" style="466" hidden="1" customWidth="1"/>
    <col min="10776" max="10782" width="4" style="466"/>
    <col min="10783" max="10783" width="6.140625" style="466" bestFit="1" customWidth="1"/>
    <col min="10784" max="10784" width="4" style="466"/>
    <col min="10785" max="10785" width="6.140625" style="466" bestFit="1" customWidth="1"/>
    <col min="10786" max="11008" width="4" style="466"/>
    <col min="11009" max="11009" width="4.140625" style="466" customWidth="1"/>
    <col min="11010" max="11010" width="4.85546875" style="466" customWidth="1"/>
    <col min="11011" max="11011" width="5" style="466" customWidth="1"/>
    <col min="11012" max="11020" width="4.140625" style="466" customWidth="1"/>
    <col min="11021" max="11021" width="4.42578125" style="466" customWidth="1"/>
    <col min="11022" max="11023" width="4.140625" style="466" customWidth="1"/>
    <col min="11024" max="11024" width="1.42578125" style="466" customWidth="1"/>
    <col min="11025" max="11029" width="3" style="466" customWidth="1"/>
    <col min="11030" max="11030" width="2.140625" style="466" customWidth="1"/>
    <col min="11031" max="11031" width="0" style="466" hidden="1" customWidth="1"/>
    <col min="11032" max="11038" width="4" style="466"/>
    <col min="11039" max="11039" width="6.140625" style="466" bestFit="1" customWidth="1"/>
    <col min="11040" max="11040" width="4" style="466"/>
    <col min="11041" max="11041" width="6.140625" style="466" bestFit="1" customWidth="1"/>
    <col min="11042" max="11264" width="4" style="466"/>
    <col min="11265" max="11265" width="4.140625" style="466" customWidth="1"/>
    <col min="11266" max="11266" width="4.85546875" style="466" customWidth="1"/>
    <col min="11267" max="11267" width="5" style="466" customWidth="1"/>
    <col min="11268" max="11276" width="4.140625" style="466" customWidth="1"/>
    <col min="11277" max="11277" width="4.42578125" style="466" customWidth="1"/>
    <col min="11278" max="11279" width="4.140625" style="466" customWidth="1"/>
    <col min="11280" max="11280" width="1.42578125" style="466" customWidth="1"/>
    <col min="11281" max="11285" width="3" style="466" customWidth="1"/>
    <col min="11286" max="11286" width="2.140625" style="466" customWidth="1"/>
    <col min="11287" max="11287" width="0" style="466" hidden="1" customWidth="1"/>
    <col min="11288" max="11294" width="4" style="466"/>
    <col min="11295" max="11295" width="6.140625" style="466" bestFit="1" customWidth="1"/>
    <col min="11296" max="11296" width="4" style="466"/>
    <col min="11297" max="11297" width="6.140625" style="466" bestFit="1" customWidth="1"/>
    <col min="11298" max="11520" width="4" style="466"/>
    <col min="11521" max="11521" width="4.140625" style="466" customWidth="1"/>
    <col min="11522" max="11522" width="4.85546875" style="466" customWidth="1"/>
    <col min="11523" max="11523" width="5" style="466" customWidth="1"/>
    <col min="11524" max="11532" width="4.140625" style="466" customWidth="1"/>
    <col min="11533" max="11533" width="4.42578125" style="466" customWidth="1"/>
    <col min="11534" max="11535" width="4.140625" style="466" customWidth="1"/>
    <col min="11536" max="11536" width="1.42578125" style="466" customWidth="1"/>
    <col min="11537" max="11541" width="3" style="466" customWidth="1"/>
    <col min="11542" max="11542" width="2.140625" style="466" customWidth="1"/>
    <col min="11543" max="11543" width="0" style="466" hidden="1" customWidth="1"/>
    <col min="11544" max="11550" width="4" style="466"/>
    <col min="11551" max="11551" width="6.140625" style="466" bestFit="1" customWidth="1"/>
    <col min="11552" max="11552" width="4" style="466"/>
    <col min="11553" max="11553" width="6.140625" style="466" bestFit="1" customWidth="1"/>
    <col min="11554" max="11776" width="4" style="466"/>
    <col min="11777" max="11777" width="4.140625" style="466" customWidth="1"/>
    <col min="11778" max="11778" width="4.85546875" style="466" customWidth="1"/>
    <col min="11779" max="11779" width="5" style="466" customWidth="1"/>
    <col min="11780" max="11788" width="4.140625" style="466" customWidth="1"/>
    <col min="11789" max="11789" width="4.42578125" style="466" customWidth="1"/>
    <col min="11790" max="11791" width="4.140625" style="466" customWidth="1"/>
    <col min="11792" max="11792" width="1.42578125" style="466" customWidth="1"/>
    <col min="11793" max="11797" width="3" style="466" customWidth="1"/>
    <col min="11798" max="11798" width="2.140625" style="466" customWidth="1"/>
    <col min="11799" max="11799" width="0" style="466" hidden="1" customWidth="1"/>
    <col min="11800" max="11806" width="4" style="466"/>
    <col min="11807" max="11807" width="6.140625" style="466" bestFit="1" customWidth="1"/>
    <col min="11808" max="11808" width="4" style="466"/>
    <col min="11809" max="11809" width="6.140625" style="466" bestFit="1" customWidth="1"/>
    <col min="11810" max="12032" width="4" style="466"/>
    <col min="12033" max="12033" width="4.140625" style="466" customWidth="1"/>
    <col min="12034" max="12034" width="4.85546875" style="466" customWidth="1"/>
    <col min="12035" max="12035" width="5" style="466" customWidth="1"/>
    <col min="12036" max="12044" width="4.140625" style="466" customWidth="1"/>
    <col min="12045" max="12045" width="4.42578125" style="466" customWidth="1"/>
    <col min="12046" max="12047" width="4.140625" style="466" customWidth="1"/>
    <col min="12048" max="12048" width="1.42578125" style="466" customWidth="1"/>
    <col min="12049" max="12053" width="3" style="466" customWidth="1"/>
    <col min="12054" max="12054" width="2.140625" style="466" customWidth="1"/>
    <col min="12055" max="12055" width="0" style="466" hidden="1" customWidth="1"/>
    <col min="12056" max="12062" width="4" style="466"/>
    <col min="12063" max="12063" width="6.140625" style="466" bestFit="1" customWidth="1"/>
    <col min="12064" max="12064" width="4" style="466"/>
    <col min="12065" max="12065" width="6.140625" style="466" bestFit="1" customWidth="1"/>
    <col min="12066" max="12288" width="4" style="466"/>
    <col min="12289" max="12289" width="4.140625" style="466" customWidth="1"/>
    <col min="12290" max="12290" width="4.85546875" style="466" customWidth="1"/>
    <col min="12291" max="12291" width="5" style="466" customWidth="1"/>
    <col min="12292" max="12300" width="4.140625" style="466" customWidth="1"/>
    <col min="12301" max="12301" width="4.42578125" style="466" customWidth="1"/>
    <col min="12302" max="12303" width="4.140625" style="466" customWidth="1"/>
    <col min="12304" max="12304" width="1.42578125" style="466" customWidth="1"/>
    <col min="12305" max="12309" width="3" style="466" customWidth="1"/>
    <col min="12310" max="12310" width="2.140625" style="466" customWidth="1"/>
    <col min="12311" max="12311" width="0" style="466" hidden="1" customWidth="1"/>
    <col min="12312" max="12318" width="4" style="466"/>
    <col min="12319" max="12319" width="6.140625" style="466" bestFit="1" customWidth="1"/>
    <col min="12320" max="12320" width="4" style="466"/>
    <col min="12321" max="12321" width="6.140625" style="466" bestFit="1" customWidth="1"/>
    <col min="12322" max="12544" width="4" style="466"/>
    <col min="12545" max="12545" width="4.140625" style="466" customWidth="1"/>
    <col min="12546" max="12546" width="4.85546875" style="466" customWidth="1"/>
    <col min="12547" max="12547" width="5" style="466" customWidth="1"/>
    <col min="12548" max="12556" width="4.140625" style="466" customWidth="1"/>
    <col min="12557" max="12557" width="4.42578125" style="466" customWidth="1"/>
    <col min="12558" max="12559" width="4.140625" style="466" customWidth="1"/>
    <col min="12560" max="12560" width="1.42578125" style="466" customWidth="1"/>
    <col min="12561" max="12565" width="3" style="466" customWidth="1"/>
    <col min="12566" max="12566" width="2.140625" style="466" customWidth="1"/>
    <col min="12567" max="12567" width="0" style="466" hidden="1" customWidth="1"/>
    <col min="12568" max="12574" width="4" style="466"/>
    <col min="12575" max="12575" width="6.140625" style="466" bestFit="1" customWidth="1"/>
    <col min="12576" max="12576" width="4" style="466"/>
    <col min="12577" max="12577" width="6.140625" style="466" bestFit="1" customWidth="1"/>
    <col min="12578" max="12800" width="4" style="466"/>
    <col min="12801" max="12801" width="4.140625" style="466" customWidth="1"/>
    <col min="12802" max="12802" width="4.85546875" style="466" customWidth="1"/>
    <col min="12803" max="12803" width="5" style="466" customWidth="1"/>
    <col min="12804" max="12812" width="4.140625" style="466" customWidth="1"/>
    <col min="12813" max="12813" width="4.42578125" style="466" customWidth="1"/>
    <col min="12814" max="12815" width="4.140625" style="466" customWidth="1"/>
    <col min="12816" max="12816" width="1.42578125" style="466" customWidth="1"/>
    <col min="12817" max="12821" width="3" style="466" customWidth="1"/>
    <col min="12822" max="12822" width="2.140625" style="466" customWidth="1"/>
    <col min="12823" max="12823" width="0" style="466" hidden="1" customWidth="1"/>
    <col min="12824" max="12830" width="4" style="466"/>
    <col min="12831" max="12831" width="6.140625" style="466" bestFit="1" customWidth="1"/>
    <col min="12832" max="12832" width="4" style="466"/>
    <col min="12833" max="12833" width="6.140625" style="466" bestFit="1" customWidth="1"/>
    <col min="12834" max="13056" width="4" style="466"/>
    <col min="13057" max="13057" width="4.140625" style="466" customWidth="1"/>
    <col min="13058" max="13058" width="4.85546875" style="466" customWidth="1"/>
    <col min="13059" max="13059" width="5" style="466" customWidth="1"/>
    <col min="13060" max="13068" width="4.140625" style="466" customWidth="1"/>
    <col min="13069" max="13069" width="4.42578125" style="466" customWidth="1"/>
    <col min="13070" max="13071" width="4.140625" style="466" customWidth="1"/>
    <col min="13072" max="13072" width="1.42578125" style="466" customWidth="1"/>
    <col min="13073" max="13077" width="3" style="466" customWidth="1"/>
    <col min="13078" max="13078" width="2.140625" style="466" customWidth="1"/>
    <col min="13079" max="13079" width="0" style="466" hidden="1" customWidth="1"/>
    <col min="13080" max="13086" width="4" style="466"/>
    <col min="13087" max="13087" width="6.140625" style="466" bestFit="1" customWidth="1"/>
    <col min="13088" max="13088" width="4" style="466"/>
    <col min="13089" max="13089" width="6.140625" style="466" bestFit="1" customWidth="1"/>
    <col min="13090" max="13312" width="4" style="466"/>
    <col min="13313" max="13313" width="4.140625" style="466" customWidth="1"/>
    <col min="13314" max="13314" width="4.85546875" style="466" customWidth="1"/>
    <col min="13315" max="13315" width="5" style="466" customWidth="1"/>
    <col min="13316" max="13324" width="4.140625" style="466" customWidth="1"/>
    <col min="13325" max="13325" width="4.42578125" style="466" customWidth="1"/>
    <col min="13326" max="13327" width="4.140625" style="466" customWidth="1"/>
    <col min="13328" max="13328" width="1.42578125" style="466" customWidth="1"/>
    <col min="13329" max="13333" width="3" style="466" customWidth="1"/>
    <col min="13334" max="13334" width="2.140625" style="466" customWidth="1"/>
    <col min="13335" max="13335" width="0" style="466" hidden="1" customWidth="1"/>
    <col min="13336" max="13342" width="4" style="466"/>
    <col min="13343" max="13343" width="6.140625" style="466" bestFit="1" customWidth="1"/>
    <col min="13344" max="13344" width="4" style="466"/>
    <col min="13345" max="13345" width="6.140625" style="466" bestFit="1" customWidth="1"/>
    <col min="13346" max="13568" width="4" style="466"/>
    <col min="13569" max="13569" width="4.140625" style="466" customWidth="1"/>
    <col min="13570" max="13570" width="4.85546875" style="466" customWidth="1"/>
    <col min="13571" max="13571" width="5" style="466" customWidth="1"/>
    <col min="13572" max="13580" width="4.140625" style="466" customWidth="1"/>
    <col min="13581" max="13581" width="4.42578125" style="466" customWidth="1"/>
    <col min="13582" max="13583" width="4.140625" style="466" customWidth="1"/>
    <col min="13584" max="13584" width="1.42578125" style="466" customWidth="1"/>
    <col min="13585" max="13589" width="3" style="466" customWidth="1"/>
    <col min="13590" max="13590" width="2.140625" style="466" customWidth="1"/>
    <col min="13591" max="13591" width="0" style="466" hidden="1" customWidth="1"/>
    <col min="13592" max="13598" width="4" style="466"/>
    <col min="13599" max="13599" width="6.140625" style="466" bestFit="1" customWidth="1"/>
    <col min="13600" max="13600" width="4" style="466"/>
    <col min="13601" max="13601" width="6.140625" style="466" bestFit="1" customWidth="1"/>
    <col min="13602" max="13824" width="4" style="466"/>
    <col min="13825" max="13825" width="4.140625" style="466" customWidth="1"/>
    <col min="13826" max="13826" width="4.85546875" style="466" customWidth="1"/>
    <col min="13827" max="13827" width="5" style="466" customWidth="1"/>
    <col min="13828" max="13836" width="4.140625" style="466" customWidth="1"/>
    <col min="13837" max="13837" width="4.42578125" style="466" customWidth="1"/>
    <col min="13838" max="13839" width="4.140625" style="466" customWidth="1"/>
    <col min="13840" max="13840" width="1.42578125" style="466" customWidth="1"/>
    <col min="13841" max="13845" width="3" style="466" customWidth="1"/>
    <col min="13846" max="13846" width="2.140625" style="466" customWidth="1"/>
    <col min="13847" max="13847" width="0" style="466" hidden="1" customWidth="1"/>
    <col min="13848" max="13854" width="4" style="466"/>
    <col min="13855" max="13855" width="6.140625" style="466" bestFit="1" customWidth="1"/>
    <col min="13856" max="13856" width="4" style="466"/>
    <col min="13857" max="13857" width="6.140625" style="466" bestFit="1" customWidth="1"/>
    <col min="13858" max="14080" width="4" style="466"/>
    <col min="14081" max="14081" width="4.140625" style="466" customWidth="1"/>
    <col min="14082" max="14082" width="4.85546875" style="466" customWidth="1"/>
    <col min="14083" max="14083" width="5" style="466" customWidth="1"/>
    <col min="14084" max="14092" width="4.140625" style="466" customWidth="1"/>
    <col min="14093" max="14093" width="4.42578125" style="466" customWidth="1"/>
    <col min="14094" max="14095" width="4.140625" style="466" customWidth="1"/>
    <col min="14096" max="14096" width="1.42578125" style="466" customWidth="1"/>
    <col min="14097" max="14101" width="3" style="466" customWidth="1"/>
    <col min="14102" max="14102" width="2.140625" style="466" customWidth="1"/>
    <col min="14103" max="14103" width="0" style="466" hidden="1" customWidth="1"/>
    <col min="14104" max="14110" width="4" style="466"/>
    <col min="14111" max="14111" width="6.140625" style="466" bestFit="1" customWidth="1"/>
    <col min="14112" max="14112" width="4" style="466"/>
    <col min="14113" max="14113" width="6.140625" style="466" bestFit="1" customWidth="1"/>
    <col min="14114" max="14336" width="4" style="466"/>
    <col min="14337" max="14337" width="4.140625" style="466" customWidth="1"/>
    <col min="14338" max="14338" width="4.85546875" style="466" customWidth="1"/>
    <col min="14339" max="14339" width="5" style="466" customWidth="1"/>
    <col min="14340" max="14348" width="4.140625" style="466" customWidth="1"/>
    <col min="14349" max="14349" width="4.42578125" style="466" customWidth="1"/>
    <col min="14350" max="14351" width="4.140625" style="466" customWidth="1"/>
    <col min="14352" max="14352" width="1.42578125" style="466" customWidth="1"/>
    <col min="14353" max="14357" width="3" style="466" customWidth="1"/>
    <col min="14358" max="14358" width="2.140625" style="466" customWidth="1"/>
    <col min="14359" max="14359" width="0" style="466" hidden="1" customWidth="1"/>
    <col min="14360" max="14366" width="4" style="466"/>
    <col min="14367" max="14367" width="6.140625" style="466" bestFit="1" customWidth="1"/>
    <col min="14368" max="14368" width="4" style="466"/>
    <col min="14369" max="14369" width="6.140625" style="466" bestFit="1" customWidth="1"/>
    <col min="14370" max="14592" width="4" style="466"/>
    <col min="14593" max="14593" width="4.140625" style="466" customWidth="1"/>
    <col min="14594" max="14594" width="4.85546875" style="466" customWidth="1"/>
    <col min="14595" max="14595" width="5" style="466" customWidth="1"/>
    <col min="14596" max="14604" width="4.140625" style="466" customWidth="1"/>
    <col min="14605" max="14605" width="4.42578125" style="466" customWidth="1"/>
    <col min="14606" max="14607" width="4.140625" style="466" customWidth="1"/>
    <col min="14608" max="14608" width="1.42578125" style="466" customWidth="1"/>
    <col min="14609" max="14613" width="3" style="466" customWidth="1"/>
    <col min="14614" max="14614" width="2.140625" style="466" customWidth="1"/>
    <col min="14615" max="14615" width="0" style="466" hidden="1" customWidth="1"/>
    <col min="14616" max="14622" width="4" style="466"/>
    <col min="14623" max="14623" width="6.140625" style="466" bestFit="1" customWidth="1"/>
    <col min="14624" max="14624" width="4" style="466"/>
    <col min="14625" max="14625" width="6.140625" style="466" bestFit="1" customWidth="1"/>
    <col min="14626" max="14848" width="4" style="466"/>
    <col min="14849" max="14849" width="4.140625" style="466" customWidth="1"/>
    <col min="14850" max="14850" width="4.85546875" style="466" customWidth="1"/>
    <col min="14851" max="14851" width="5" style="466" customWidth="1"/>
    <col min="14852" max="14860" width="4.140625" style="466" customWidth="1"/>
    <col min="14861" max="14861" width="4.42578125" style="466" customWidth="1"/>
    <col min="14862" max="14863" width="4.140625" style="466" customWidth="1"/>
    <col min="14864" max="14864" width="1.42578125" style="466" customWidth="1"/>
    <col min="14865" max="14869" width="3" style="466" customWidth="1"/>
    <col min="14870" max="14870" width="2.140625" style="466" customWidth="1"/>
    <col min="14871" max="14871" width="0" style="466" hidden="1" customWidth="1"/>
    <col min="14872" max="14878" width="4" style="466"/>
    <col min="14879" max="14879" width="6.140625" style="466" bestFit="1" customWidth="1"/>
    <col min="14880" max="14880" width="4" style="466"/>
    <col min="14881" max="14881" width="6.140625" style="466" bestFit="1" customWidth="1"/>
    <col min="14882" max="15104" width="4" style="466"/>
    <col min="15105" max="15105" width="4.140625" style="466" customWidth="1"/>
    <col min="15106" max="15106" width="4.85546875" style="466" customWidth="1"/>
    <col min="15107" max="15107" width="5" style="466" customWidth="1"/>
    <col min="15108" max="15116" width="4.140625" style="466" customWidth="1"/>
    <col min="15117" max="15117" width="4.42578125" style="466" customWidth="1"/>
    <col min="15118" max="15119" width="4.140625" style="466" customWidth="1"/>
    <col min="15120" max="15120" width="1.42578125" style="466" customWidth="1"/>
    <col min="15121" max="15125" width="3" style="466" customWidth="1"/>
    <col min="15126" max="15126" width="2.140625" style="466" customWidth="1"/>
    <col min="15127" max="15127" width="0" style="466" hidden="1" customWidth="1"/>
    <col min="15128" max="15134" width="4" style="466"/>
    <col min="15135" max="15135" width="6.140625" style="466" bestFit="1" customWidth="1"/>
    <col min="15136" max="15136" width="4" style="466"/>
    <col min="15137" max="15137" width="6.140625" style="466" bestFit="1" customWidth="1"/>
    <col min="15138" max="15360" width="4" style="466"/>
    <col min="15361" max="15361" width="4.140625" style="466" customWidth="1"/>
    <col min="15362" max="15362" width="4.85546875" style="466" customWidth="1"/>
    <col min="15363" max="15363" width="5" style="466" customWidth="1"/>
    <col min="15364" max="15372" width="4.140625" style="466" customWidth="1"/>
    <col min="15373" max="15373" width="4.42578125" style="466" customWidth="1"/>
    <col min="15374" max="15375" width="4.140625" style="466" customWidth="1"/>
    <col min="15376" max="15376" width="1.42578125" style="466" customWidth="1"/>
    <col min="15377" max="15381" width="3" style="466" customWidth="1"/>
    <col min="15382" max="15382" width="2.140625" style="466" customWidth="1"/>
    <col min="15383" max="15383" width="0" style="466" hidden="1" customWidth="1"/>
    <col min="15384" max="15390" width="4" style="466"/>
    <col min="15391" max="15391" width="6.140625" style="466" bestFit="1" customWidth="1"/>
    <col min="15392" max="15392" width="4" style="466"/>
    <col min="15393" max="15393" width="6.140625" style="466" bestFit="1" customWidth="1"/>
    <col min="15394" max="15616" width="4" style="466"/>
    <col min="15617" max="15617" width="4.140625" style="466" customWidth="1"/>
    <col min="15618" max="15618" width="4.85546875" style="466" customWidth="1"/>
    <col min="15619" max="15619" width="5" style="466" customWidth="1"/>
    <col min="15620" max="15628" width="4.140625" style="466" customWidth="1"/>
    <col min="15629" max="15629" width="4.42578125" style="466" customWidth="1"/>
    <col min="15630" max="15631" width="4.140625" style="466" customWidth="1"/>
    <col min="15632" max="15632" width="1.42578125" style="466" customWidth="1"/>
    <col min="15633" max="15637" width="3" style="466" customWidth="1"/>
    <col min="15638" max="15638" width="2.140625" style="466" customWidth="1"/>
    <col min="15639" max="15639" width="0" style="466" hidden="1" customWidth="1"/>
    <col min="15640" max="15646" width="4" style="466"/>
    <col min="15647" max="15647" width="6.140625" style="466" bestFit="1" customWidth="1"/>
    <col min="15648" max="15648" width="4" style="466"/>
    <col min="15649" max="15649" width="6.140625" style="466" bestFit="1" customWidth="1"/>
    <col min="15650" max="15872" width="4" style="466"/>
    <col min="15873" max="15873" width="4.140625" style="466" customWidth="1"/>
    <col min="15874" max="15874" width="4.85546875" style="466" customWidth="1"/>
    <col min="15875" max="15875" width="5" style="466" customWidth="1"/>
    <col min="15876" max="15884" width="4.140625" style="466" customWidth="1"/>
    <col min="15885" max="15885" width="4.42578125" style="466" customWidth="1"/>
    <col min="15886" max="15887" width="4.140625" style="466" customWidth="1"/>
    <col min="15888" max="15888" width="1.42578125" style="466" customWidth="1"/>
    <col min="15889" max="15893" width="3" style="466" customWidth="1"/>
    <col min="15894" max="15894" width="2.140625" style="466" customWidth="1"/>
    <col min="15895" max="15895" width="0" style="466" hidden="1" customWidth="1"/>
    <col min="15896" max="15902" width="4" style="466"/>
    <col min="15903" max="15903" width="6.140625" style="466" bestFit="1" customWidth="1"/>
    <col min="15904" max="15904" width="4" style="466"/>
    <col min="15905" max="15905" width="6.140625" style="466" bestFit="1" customWidth="1"/>
    <col min="15906" max="16128" width="4" style="466"/>
    <col min="16129" max="16129" width="4.140625" style="466" customWidth="1"/>
    <col min="16130" max="16130" width="4.85546875" style="466" customWidth="1"/>
    <col min="16131" max="16131" width="5" style="466" customWidth="1"/>
    <col min="16132" max="16140" width="4.140625" style="466" customWidth="1"/>
    <col min="16141" max="16141" width="4.42578125" style="466" customWidth="1"/>
    <col min="16142" max="16143" width="4.140625" style="466" customWidth="1"/>
    <col min="16144" max="16144" width="1.42578125" style="466" customWidth="1"/>
    <col min="16145" max="16149" width="3" style="466" customWidth="1"/>
    <col min="16150" max="16150" width="2.140625" style="466" customWidth="1"/>
    <col min="16151" max="16151" width="0" style="466" hidden="1" customWidth="1"/>
    <col min="16152" max="16158" width="4" style="466"/>
    <col min="16159" max="16159" width="6.140625" style="466" bestFit="1" customWidth="1"/>
    <col min="16160" max="16160" width="4" style="466"/>
    <col min="16161" max="16161" width="6.140625" style="466" bestFit="1" customWidth="1"/>
    <col min="16162" max="16384" width="4" style="466"/>
  </cols>
  <sheetData>
    <row r="1" spans="1:23" ht="25.5" customHeight="1">
      <c r="A1" s="868" t="s">
        <v>848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868"/>
    </row>
    <row r="2" spans="1:23" s="404" customFormat="1" ht="8.25" customHeight="1">
      <c r="A2" s="839"/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</row>
    <row r="3" spans="1:23" ht="15.75" customHeight="1">
      <c r="A3" s="869" t="s">
        <v>0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1"/>
    </row>
    <row r="4" spans="1:23" s="404" customFormat="1" ht="8.25" customHeight="1" thickBot="1">
      <c r="A4" s="839"/>
      <c r="B4" s="839"/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42"/>
      <c r="N4" s="842"/>
      <c r="O4" s="842"/>
      <c r="P4" s="842"/>
      <c r="Q4" s="842"/>
      <c r="R4" s="842"/>
      <c r="S4" s="842"/>
      <c r="T4" s="842"/>
      <c r="U4" s="842"/>
      <c r="V4" s="839"/>
      <c r="W4" s="839"/>
    </row>
    <row r="5" spans="1:23" ht="16.5" customHeight="1" thickBot="1">
      <c r="A5" s="447">
        <v>1</v>
      </c>
      <c r="B5" s="852" t="s">
        <v>550</v>
      </c>
      <c r="C5" s="872"/>
      <c r="D5" s="873">
        <v>111111111111</v>
      </c>
      <c r="E5" s="874"/>
      <c r="F5" s="874"/>
      <c r="G5" s="874"/>
      <c r="H5" s="874"/>
      <c r="I5" s="874"/>
      <c r="J5" s="875"/>
      <c r="K5" s="876"/>
      <c r="L5" s="830"/>
      <c r="M5" s="448"/>
      <c r="N5" s="449"/>
      <c r="O5" s="877"/>
      <c r="P5" s="877"/>
      <c r="Q5" s="877"/>
      <c r="R5" s="877"/>
      <c r="S5" s="877"/>
      <c r="T5" s="877"/>
      <c r="U5" s="877"/>
      <c r="V5" s="878"/>
      <c r="W5" s="878"/>
    </row>
    <row r="6" spans="1:23" s="404" customFormat="1" ht="8.25" customHeight="1" thickBot="1">
      <c r="A6" s="839"/>
      <c r="B6" s="839"/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41"/>
      <c r="N6" s="841"/>
      <c r="O6" s="841"/>
      <c r="P6" s="841"/>
      <c r="Q6" s="841"/>
      <c r="R6" s="841"/>
      <c r="S6" s="841"/>
      <c r="T6" s="841"/>
      <c r="U6" s="841"/>
      <c r="V6" s="839"/>
      <c r="W6" s="839"/>
    </row>
    <row r="7" spans="1:23" ht="13.5" thickBot="1">
      <c r="A7" s="447">
        <v>2</v>
      </c>
      <c r="B7" s="879" t="s">
        <v>1</v>
      </c>
      <c r="C7" s="837"/>
      <c r="D7" s="837"/>
      <c r="E7" s="837"/>
      <c r="F7" s="837"/>
      <c r="G7" s="880" t="s">
        <v>847</v>
      </c>
      <c r="H7" s="881"/>
      <c r="I7" s="881"/>
      <c r="J7" s="882"/>
      <c r="K7" s="883"/>
      <c r="L7" s="883"/>
      <c r="M7" s="883"/>
      <c r="N7" s="883"/>
      <c r="O7" s="883"/>
      <c r="P7" s="883"/>
      <c r="Q7" s="883"/>
      <c r="R7" s="883"/>
      <c r="S7" s="883"/>
      <c r="T7" s="883"/>
      <c r="U7" s="883"/>
      <c r="V7" s="883"/>
      <c r="W7" s="883"/>
    </row>
    <row r="8" spans="1:23" s="404" customFormat="1" ht="8.25" customHeight="1" thickBot="1">
      <c r="A8" s="839"/>
      <c r="B8" s="839"/>
      <c r="C8" s="839"/>
      <c r="D8" s="839"/>
      <c r="E8" s="839"/>
      <c r="F8" s="839"/>
      <c r="G8" s="839"/>
      <c r="H8" s="839"/>
      <c r="I8" s="839"/>
      <c r="J8" s="839"/>
      <c r="K8" s="839"/>
      <c r="L8" s="839"/>
      <c r="M8" s="839"/>
      <c r="N8" s="839"/>
      <c r="O8" s="839"/>
      <c r="P8" s="839"/>
      <c r="Q8" s="839"/>
      <c r="R8" s="839"/>
      <c r="S8" s="839"/>
      <c r="T8" s="839"/>
      <c r="U8" s="839"/>
      <c r="V8" s="839"/>
      <c r="W8" s="839"/>
    </row>
    <row r="9" spans="1:23" ht="27" customHeight="1" thickBot="1">
      <c r="A9" s="447">
        <v>3</v>
      </c>
      <c r="B9" s="879" t="s">
        <v>2</v>
      </c>
      <c r="C9" s="837"/>
      <c r="D9" s="837"/>
      <c r="E9" s="837"/>
      <c r="F9" s="837"/>
      <c r="G9" s="884" t="s">
        <v>849</v>
      </c>
      <c r="H9" s="885"/>
      <c r="I9" s="885"/>
      <c r="J9" s="885"/>
      <c r="K9" s="885"/>
      <c r="L9" s="885"/>
      <c r="M9" s="885"/>
      <c r="N9" s="885"/>
      <c r="O9" s="885"/>
      <c r="P9" s="885"/>
      <c r="Q9" s="885"/>
      <c r="R9" s="885"/>
      <c r="S9" s="885"/>
      <c r="T9" s="885"/>
      <c r="U9" s="885"/>
      <c r="V9" s="885"/>
      <c r="W9" s="886"/>
    </row>
    <row r="10" spans="1:23" s="404" customFormat="1" ht="8.25" customHeight="1" thickBot="1">
      <c r="A10" s="839"/>
      <c r="B10" s="839"/>
      <c r="C10" s="839"/>
      <c r="D10" s="839"/>
      <c r="E10" s="839"/>
      <c r="F10" s="839"/>
      <c r="G10" s="839"/>
      <c r="H10" s="839"/>
      <c r="I10" s="839"/>
      <c r="J10" s="839"/>
      <c r="K10" s="839"/>
      <c r="L10" s="839"/>
      <c r="M10" s="839"/>
      <c r="N10" s="839"/>
      <c r="O10" s="839"/>
      <c r="P10" s="839"/>
      <c r="Q10" s="839"/>
      <c r="R10" s="839"/>
      <c r="S10" s="842"/>
      <c r="T10" s="839"/>
      <c r="U10" s="842"/>
      <c r="V10" s="839"/>
      <c r="W10" s="839"/>
    </row>
    <row r="11" spans="1:23" ht="13.5" thickBot="1">
      <c r="A11" s="450">
        <v>4</v>
      </c>
      <c r="B11" s="451" t="s">
        <v>875</v>
      </c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52" t="s">
        <v>3</v>
      </c>
      <c r="O11" s="452"/>
      <c r="P11" s="452"/>
      <c r="Q11" s="452"/>
      <c r="R11" s="452"/>
      <c r="S11" s="453"/>
      <c r="T11" s="452"/>
      <c r="U11" s="894" t="s">
        <v>4</v>
      </c>
      <c r="V11" s="895"/>
      <c r="W11" s="454" t="s">
        <v>5</v>
      </c>
    </row>
    <row r="12" spans="1:23" s="404" customFormat="1" ht="8.25" customHeight="1" thickBot="1">
      <c r="A12" s="839"/>
      <c r="B12" s="839"/>
      <c r="C12" s="839"/>
      <c r="D12" s="842"/>
      <c r="E12" s="839"/>
      <c r="F12" s="839"/>
      <c r="G12" s="839"/>
      <c r="H12" s="842"/>
      <c r="I12" s="839"/>
      <c r="J12" s="842"/>
      <c r="K12" s="839"/>
      <c r="L12" s="839"/>
      <c r="M12" s="842"/>
      <c r="N12" s="839"/>
      <c r="O12" s="842"/>
      <c r="P12" s="839"/>
      <c r="Q12" s="839"/>
      <c r="R12" s="842"/>
      <c r="S12" s="841"/>
      <c r="T12" s="839"/>
      <c r="U12" s="841"/>
      <c r="V12" s="842"/>
      <c r="W12" s="842"/>
    </row>
    <row r="13" spans="1:23" ht="13.5" thickBot="1">
      <c r="A13" s="452"/>
      <c r="B13" s="452"/>
      <c r="C13" s="452"/>
      <c r="D13" s="452"/>
      <c r="E13" s="452"/>
      <c r="F13" s="452" t="s">
        <v>6</v>
      </c>
      <c r="G13" s="452"/>
      <c r="H13" s="448"/>
      <c r="I13" s="452"/>
      <c r="J13" s="453"/>
      <c r="K13" s="452" t="s">
        <v>7</v>
      </c>
      <c r="L13" s="452"/>
      <c r="M13" s="448"/>
      <c r="N13" s="452"/>
      <c r="O13" s="453"/>
      <c r="P13" s="452"/>
      <c r="Q13" s="452"/>
      <c r="R13" s="455"/>
      <c r="S13" s="456" t="s">
        <v>8</v>
      </c>
      <c r="T13" s="456"/>
      <c r="U13" s="456"/>
      <c r="V13" s="457"/>
      <c r="W13" s="458"/>
    </row>
    <row r="14" spans="1:23" s="404" customFormat="1" ht="8.25" customHeight="1" thickBot="1">
      <c r="A14" s="839"/>
      <c r="B14" s="839"/>
      <c r="C14" s="839"/>
      <c r="D14" s="841"/>
      <c r="E14" s="839"/>
      <c r="F14" s="839"/>
      <c r="G14" s="839"/>
      <c r="H14" s="841"/>
      <c r="I14" s="839"/>
      <c r="J14" s="841"/>
      <c r="K14" s="839"/>
      <c r="L14" s="839"/>
      <c r="M14" s="841"/>
      <c r="N14" s="839"/>
      <c r="O14" s="841"/>
      <c r="P14" s="839"/>
      <c r="Q14" s="839"/>
      <c r="R14" s="841"/>
      <c r="S14" s="839"/>
      <c r="T14" s="839"/>
      <c r="U14" s="839"/>
      <c r="V14" s="841"/>
      <c r="W14" s="841"/>
    </row>
    <row r="15" spans="1:23" ht="54.75" customHeight="1" thickBot="1">
      <c r="A15" s="447">
        <v>5</v>
      </c>
      <c r="B15" s="887" t="s">
        <v>154</v>
      </c>
      <c r="C15" s="888"/>
      <c r="D15" s="888"/>
      <c r="E15" s="888"/>
      <c r="F15" s="888"/>
      <c r="G15" s="888"/>
      <c r="H15" s="888"/>
      <c r="I15" s="889"/>
      <c r="J15" s="459" t="s">
        <v>9</v>
      </c>
      <c r="K15" s="890" t="s">
        <v>10</v>
      </c>
      <c r="L15" s="847"/>
      <c r="M15" s="859"/>
      <c r="N15" s="860"/>
      <c r="O15" s="861"/>
      <c r="P15" s="460"/>
      <c r="Q15" s="461" t="s">
        <v>11</v>
      </c>
      <c r="R15" s="891" t="s">
        <v>12</v>
      </c>
      <c r="S15" s="892"/>
      <c r="T15" s="893"/>
      <c r="U15" s="893"/>
      <c r="V15" s="893"/>
      <c r="W15" s="893"/>
    </row>
    <row r="16" spans="1:23" s="404" customFormat="1" ht="8.25" customHeight="1" thickBot="1">
      <c r="A16" s="839"/>
      <c r="B16" s="839"/>
      <c r="C16" s="839"/>
      <c r="D16" s="839"/>
      <c r="E16" s="839"/>
      <c r="F16" s="839"/>
      <c r="G16" s="839"/>
      <c r="H16" s="839"/>
      <c r="I16" s="839"/>
      <c r="J16" s="839"/>
      <c r="K16" s="839"/>
      <c r="L16" s="839"/>
      <c r="M16" s="839"/>
      <c r="N16" s="839"/>
      <c r="O16" s="839"/>
      <c r="P16" s="839"/>
      <c r="Q16" s="839"/>
      <c r="R16" s="839"/>
      <c r="S16" s="839"/>
      <c r="T16" s="839"/>
      <c r="U16" s="839"/>
      <c r="V16" s="839"/>
      <c r="W16" s="839"/>
    </row>
    <row r="17" spans="1:23" s="489" customFormat="1" ht="17.25" customHeight="1" thickBot="1">
      <c r="A17" s="462">
        <v>6</v>
      </c>
      <c r="B17" s="866" t="s">
        <v>155</v>
      </c>
      <c r="C17" s="867"/>
      <c r="D17" s="867"/>
      <c r="E17" s="867"/>
      <c r="F17" s="867"/>
      <c r="G17" s="867"/>
      <c r="H17" s="867"/>
      <c r="I17" s="867"/>
      <c r="J17" s="867"/>
      <c r="K17" s="867"/>
      <c r="L17" s="867"/>
      <c r="M17" s="867"/>
      <c r="N17" s="867"/>
      <c r="O17" s="867"/>
      <c r="P17" s="867"/>
      <c r="Q17" s="867"/>
      <c r="R17" s="867"/>
      <c r="S17" s="867"/>
      <c r="T17" s="867"/>
      <c r="U17" s="867"/>
      <c r="V17" s="867"/>
      <c r="W17" s="463"/>
    </row>
    <row r="18" spans="1:23" s="404" customFormat="1" ht="8.25" customHeight="1" thickBot="1">
      <c r="A18" s="839"/>
      <c r="B18" s="842"/>
      <c r="C18" s="842"/>
      <c r="D18" s="842"/>
      <c r="E18" s="842"/>
      <c r="F18" s="842"/>
      <c r="G18" s="842"/>
      <c r="H18" s="842"/>
      <c r="I18" s="842"/>
      <c r="J18" s="842"/>
      <c r="K18" s="842"/>
      <c r="L18" s="842"/>
      <c r="M18" s="842"/>
      <c r="N18" s="842"/>
      <c r="O18" s="842"/>
      <c r="P18" s="842"/>
      <c r="Q18" s="842"/>
      <c r="R18" s="842"/>
      <c r="S18" s="842"/>
      <c r="T18" s="842"/>
      <c r="U18" s="842"/>
      <c r="V18" s="842"/>
      <c r="W18" s="839"/>
    </row>
    <row r="19" spans="1:23" ht="35.25" customHeight="1" thickBot="1">
      <c r="A19" s="464" t="s">
        <v>9</v>
      </c>
      <c r="B19" s="864" t="s">
        <v>166</v>
      </c>
      <c r="C19" s="822"/>
      <c r="D19" s="822"/>
      <c r="E19" s="822"/>
      <c r="F19" s="822"/>
      <c r="G19" s="822"/>
      <c r="H19" s="822"/>
      <c r="I19" s="822"/>
      <c r="J19" s="822"/>
      <c r="K19" s="822"/>
      <c r="L19" s="822"/>
      <c r="M19" s="822"/>
      <c r="N19" s="822"/>
      <c r="O19" s="822"/>
      <c r="P19" s="822"/>
      <c r="Q19" s="822"/>
      <c r="R19" s="822"/>
      <c r="S19" s="822"/>
      <c r="T19" s="822"/>
      <c r="U19" s="822"/>
      <c r="V19" s="865"/>
      <c r="W19" s="465"/>
    </row>
    <row r="20" spans="1:23" s="404" customFormat="1" ht="8.25" customHeight="1" thickBot="1">
      <c r="A20" s="839"/>
      <c r="B20" s="840"/>
      <c r="C20" s="840"/>
      <c r="D20" s="840"/>
      <c r="E20" s="840"/>
      <c r="F20" s="840"/>
      <c r="G20" s="840"/>
      <c r="H20" s="840"/>
      <c r="I20" s="840"/>
      <c r="J20" s="840"/>
      <c r="K20" s="840"/>
      <c r="L20" s="840"/>
      <c r="M20" s="840"/>
      <c r="N20" s="840"/>
      <c r="O20" s="840"/>
      <c r="P20" s="840"/>
      <c r="Q20" s="840"/>
      <c r="R20" s="840"/>
      <c r="S20" s="840"/>
      <c r="T20" s="840"/>
      <c r="U20" s="840"/>
      <c r="V20" s="840"/>
      <c r="W20" s="839"/>
    </row>
    <row r="21" spans="1:23" ht="37.5" customHeight="1" thickBot="1">
      <c r="A21" s="464" t="s">
        <v>11</v>
      </c>
      <c r="B21" s="864" t="s">
        <v>167</v>
      </c>
      <c r="C21" s="822"/>
      <c r="D21" s="822"/>
      <c r="E21" s="822"/>
      <c r="F21" s="822"/>
      <c r="G21" s="822"/>
      <c r="H21" s="822"/>
      <c r="I21" s="822"/>
      <c r="J21" s="822"/>
      <c r="K21" s="822"/>
      <c r="L21" s="822"/>
      <c r="M21" s="822"/>
      <c r="N21" s="822"/>
      <c r="O21" s="822"/>
      <c r="P21" s="822"/>
      <c r="Q21" s="822"/>
      <c r="R21" s="822"/>
      <c r="S21" s="822"/>
      <c r="T21" s="822"/>
      <c r="U21" s="822"/>
      <c r="V21" s="865"/>
      <c r="W21" s="465"/>
    </row>
    <row r="22" spans="1:23" s="404" customFormat="1" ht="8.25" customHeight="1">
      <c r="A22" s="839"/>
      <c r="B22" s="841"/>
      <c r="C22" s="841"/>
      <c r="D22" s="841"/>
      <c r="E22" s="841"/>
      <c r="F22" s="841"/>
      <c r="G22" s="841"/>
      <c r="H22" s="841"/>
      <c r="I22" s="841"/>
      <c r="J22" s="841"/>
      <c r="K22" s="841"/>
      <c r="L22" s="841"/>
      <c r="M22" s="841"/>
      <c r="N22" s="841"/>
      <c r="O22" s="841"/>
      <c r="P22" s="841"/>
      <c r="Q22" s="841"/>
      <c r="R22" s="841"/>
      <c r="S22" s="841"/>
      <c r="T22" s="841"/>
      <c r="U22" s="841"/>
      <c r="V22" s="841"/>
      <c r="W22" s="839"/>
    </row>
    <row r="23" spans="1:23" s="404" customFormat="1" ht="8.25" customHeight="1" thickBot="1">
      <c r="A23" s="839"/>
      <c r="B23" s="839"/>
      <c r="C23" s="839"/>
      <c r="D23" s="839"/>
      <c r="E23" s="839"/>
      <c r="F23" s="839"/>
      <c r="G23" s="839"/>
      <c r="H23" s="839"/>
      <c r="I23" s="839"/>
      <c r="J23" s="839"/>
      <c r="K23" s="839"/>
      <c r="L23" s="839"/>
      <c r="M23" s="839"/>
      <c r="N23" s="839"/>
      <c r="O23" s="839"/>
      <c r="P23" s="839"/>
      <c r="Q23" s="839"/>
      <c r="R23" s="839"/>
      <c r="S23" s="839"/>
      <c r="T23" s="839"/>
      <c r="U23" s="839"/>
      <c r="V23" s="839"/>
      <c r="W23" s="839"/>
    </row>
    <row r="24" spans="1:23" ht="21" customHeight="1" thickBot="1">
      <c r="A24" s="447">
        <v>7</v>
      </c>
      <c r="B24" s="852" t="s">
        <v>13</v>
      </c>
      <c r="C24" s="853"/>
      <c r="D24" s="859" t="s">
        <v>14</v>
      </c>
      <c r="E24" s="860"/>
      <c r="F24" s="861"/>
      <c r="H24" s="447">
        <v>8</v>
      </c>
      <c r="I24" s="862" t="s">
        <v>876</v>
      </c>
      <c r="J24" s="863"/>
      <c r="K24" s="863"/>
      <c r="L24" s="863"/>
      <c r="M24" s="863"/>
      <c r="N24" s="863"/>
      <c r="O24" s="863"/>
      <c r="P24" s="863"/>
      <c r="Q24" s="863"/>
      <c r="R24" s="863"/>
      <c r="S24" s="863"/>
      <c r="T24" s="863"/>
      <c r="U24" s="863"/>
      <c r="V24" s="863"/>
      <c r="W24" s="863"/>
    </row>
    <row r="25" spans="1:23" s="404" customFormat="1" ht="8.25" customHeight="1">
      <c r="A25" s="839"/>
      <c r="B25" s="839"/>
      <c r="C25" s="839"/>
      <c r="D25" s="839"/>
      <c r="E25" s="839"/>
      <c r="F25" s="839"/>
      <c r="G25" s="839"/>
      <c r="H25" s="839"/>
      <c r="I25" s="839"/>
      <c r="J25" s="839"/>
      <c r="K25" s="839"/>
      <c r="L25" s="839"/>
      <c r="M25" s="839"/>
      <c r="N25" s="839"/>
      <c r="O25" s="839"/>
      <c r="P25" s="839"/>
      <c r="Q25" s="839"/>
      <c r="R25" s="839"/>
      <c r="S25" s="839"/>
      <c r="T25" s="839"/>
      <c r="U25" s="839"/>
      <c r="V25" s="839"/>
      <c r="W25" s="839"/>
    </row>
    <row r="26" spans="1:23" ht="16.5" customHeight="1">
      <c r="A26" s="467" t="s">
        <v>15</v>
      </c>
      <c r="B26" s="468" t="s">
        <v>16</v>
      </c>
      <c r="C26" s="468" t="s">
        <v>17</v>
      </c>
      <c r="D26" s="467" t="s">
        <v>18</v>
      </c>
      <c r="E26" s="468" t="s">
        <v>600</v>
      </c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</row>
    <row r="27" spans="1:23" s="404" customFormat="1" ht="8.25" customHeight="1" thickBot="1">
      <c r="A27" s="839"/>
      <c r="B27" s="839"/>
      <c r="C27" s="839"/>
      <c r="D27" s="839"/>
      <c r="E27" s="839"/>
      <c r="F27" s="839"/>
      <c r="G27" s="839"/>
      <c r="H27" s="839"/>
      <c r="I27" s="839"/>
      <c r="J27" s="839"/>
      <c r="K27" s="839"/>
      <c r="L27" s="839"/>
      <c r="M27" s="839"/>
      <c r="N27" s="839"/>
      <c r="O27" s="842"/>
      <c r="P27" s="842"/>
      <c r="Q27" s="842"/>
      <c r="R27" s="842"/>
      <c r="S27" s="842"/>
      <c r="T27" s="839"/>
      <c r="U27" s="839"/>
      <c r="V27" s="842"/>
      <c r="W27" s="839"/>
    </row>
    <row r="28" spans="1:23" ht="33.75" customHeight="1" thickBot="1">
      <c r="A28" s="447">
        <v>9</v>
      </c>
      <c r="B28" s="848" t="s">
        <v>877</v>
      </c>
      <c r="C28" s="844"/>
      <c r="D28" s="844"/>
      <c r="E28" s="844"/>
      <c r="F28" s="844"/>
      <c r="G28" s="844"/>
      <c r="H28" s="844"/>
      <c r="I28" s="844"/>
      <c r="J28" s="844"/>
      <c r="K28" s="470" t="s">
        <v>9</v>
      </c>
      <c r="L28" s="855" t="s">
        <v>19</v>
      </c>
      <c r="M28" s="799"/>
      <c r="N28" s="856"/>
      <c r="O28" s="493" t="s">
        <v>552</v>
      </c>
      <c r="P28" s="854"/>
      <c r="Q28" s="854"/>
      <c r="R28" s="471" t="s">
        <v>11</v>
      </c>
      <c r="S28" s="857" t="s">
        <v>20</v>
      </c>
      <c r="T28" s="858"/>
      <c r="U28" s="858"/>
      <c r="V28" s="472"/>
      <c r="W28" s="465"/>
    </row>
    <row r="29" spans="1:23" s="404" customFormat="1" ht="8.25" customHeight="1" thickBot="1">
      <c r="A29" s="839"/>
      <c r="B29" s="839"/>
      <c r="C29" s="839"/>
      <c r="D29" s="839"/>
      <c r="E29" s="839"/>
      <c r="F29" s="839"/>
      <c r="G29" s="839"/>
      <c r="H29" s="839"/>
      <c r="I29" s="839"/>
      <c r="J29" s="839"/>
      <c r="K29" s="839"/>
      <c r="L29" s="839"/>
      <c r="M29" s="839"/>
      <c r="N29" s="839"/>
      <c r="O29" s="841"/>
      <c r="P29" s="841"/>
      <c r="Q29" s="841"/>
      <c r="R29" s="841"/>
      <c r="S29" s="841"/>
      <c r="T29" s="839"/>
      <c r="U29" s="839"/>
      <c r="V29" s="841"/>
      <c r="W29" s="839"/>
    </row>
    <row r="30" spans="1:23" ht="15.75" customHeight="1" thickBot="1">
      <c r="A30" s="447">
        <v>10</v>
      </c>
      <c r="B30" s="850" t="s">
        <v>156</v>
      </c>
      <c r="C30" s="851"/>
      <c r="D30" s="851"/>
      <c r="E30" s="851"/>
      <c r="F30" s="851"/>
      <c r="G30" s="851"/>
      <c r="H30" s="851"/>
      <c r="I30" s="851"/>
      <c r="J30" s="851"/>
      <c r="K30" s="851"/>
      <c r="L30" s="851"/>
      <c r="M30" s="851"/>
      <c r="N30" s="851"/>
      <c r="O30" s="851"/>
      <c r="P30" s="851"/>
      <c r="Q30" s="851"/>
      <c r="R30" s="851"/>
      <c r="S30" s="851"/>
      <c r="T30" s="851"/>
      <c r="U30" s="851"/>
      <c r="V30" s="851"/>
      <c r="W30" s="851"/>
    </row>
    <row r="31" spans="1:23" s="404" customFormat="1" ht="8.25" customHeight="1" thickBot="1">
      <c r="A31" s="839"/>
      <c r="B31" s="839"/>
      <c r="C31" s="839"/>
      <c r="D31" s="839"/>
      <c r="E31" s="839"/>
      <c r="F31" s="839"/>
      <c r="G31" s="839"/>
      <c r="H31" s="839"/>
      <c r="I31" s="839"/>
      <c r="J31" s="839"/>
      <c r="K31" s="839"/>
      <c r="L31" s="839"/>
      <c r="M31" s="839"/>
      <c r="N31" s="839"/>
      <c r="O31" s="839"/>
      <c r="P31" s="839"/>
      <c r="Q31" s="839"/>
      <c r="R31" s="839"/>
      <c r="S31" s="839"/>
      <c r="T31" s="839"/>
      <c r="U31" s="839"/>
      <c r="V31" s="839"/>
      <c r="W31" s="839"/>
    </row>
    <row r="32" spans="1:23" ht="14.25" customHeight="1" thickBot="1">
      <c r="B32" s="470" t="s">
        <v>9</v>
      </c>
      <c r="C32" s="466" t="s">
        <v>21</v>
      </c>
      <c r="H32" s="473"/>
      <c r="I32" s="474"/>
      <c r="J32" s="475"/>
      <c r="K32" s="852"/>
      <c r="L32" s="853"/>
      <c r="M32" s="853"/>
      <c r="N32" s="853"/>
      <c r="O32" s="853"/>
      <c r="P32" s="853"/>
      <c r="Q32" s="853"/>
      <c r="R32" s="853"/>
      <c r="S32" s="853"/>
      <c r="T32" s="853"/>
      <c r="U32" s="853"/>
      <c r="V32" s="853"/>
      <c r="W32" s="853"/>
    </row>
    <row r="33" spans="1:25" s="404" customFormat="1" ht="8.25" customHeight="1" thickBot="1">
      <c r="A33" s="839"/>
      <c r="B33" s="839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839"/>
      <c r="O33" s="839"/>
      <c r="P33" s="839"/>
      <c r="Q33" s="839"/>
      <c r="R33" s="839"/>
      <c r="S33" s="839"/>
      <c r="T33" s="839"/>
      <c r="U33" s="839"/>
      <c r="V33" s="839"/>
      <c r="W33" s="839"/>
    </row>
    <row r="34" spans="1:25" ht="15.75" customHeight="1" thickBot="1">
      <c r="B34" s="470" t="s">
        <v>11</v>
      </c>
      <c r="C34" s="466" t="s">
        <v>22</v>
      </c>
      <c r="I34" s="815"/>
      <c r="J34" s="816"/>
      <c r="K34" s="816"/>
      <c r="L34" s="816"/>
      <c r="M34" s="816"/>
      <c r="N34" s="816"/>
      <c r="O34" s="816"/>
      <c r="P34" s="816"/>
      <c r="Q34" s="816"/>
      <c r="R34" s="816"/>
      <c r="S34" s="816"/>
      <c r="T34" s="816"/>
      <c r="U34" s="816"/>
      <c r="V34" s="816"/>
      <c r="W34" s="817"/>
    </row>
    <row r="35" spans="1:25" s="404" customFormat="1" ht="8.25" customHeight="1" thickBot="1">
      <c r="A35" s="839"/>
      <c r="B35" s="839"/>
      <c r="C35" s="839"/>
      <c r="D35" s="839"/>
      <c r="E35" s="839"/>
      <c r="F35" s="839"/>
      <c r="G35" s="839"/>
      <c r="H35" s="839"/>
      <c r="I35" s="839"/>
      <c r="J35" s="839"/>
      <c r="K35" s="839"/>
      <c r="L35" s="839"/>
      <c r="M35" s="839"/>
      <c r="N35" s="839"/>
      <c r="O35" s="839"/>
      <c r="P35" s="839"/>
      <c r="Q35" s="839"/>
      <c r="R35" s="839"/>
      <c r="S35" s="839"/>
      <c r="T35" s="839"/>
      <c r="U35" s="839"/>
      <c r="V35" s="842"/>
      <c r="W35" s="839"/>
    </row>
    <row r="36" spans="1:25" ht="19.5" customHeight="1" thickBot="1">
      <c r="A36" s="447">
        <v>11</v>
      </c>
      <c r="B36" s="848" t="s">
        <v>878</v>
      </c>
      <c r="C36" s="844"/>
      <c r="D36" s="844"/>
      <c r="E36" s="844"/>
      <c r="F36" s="844"/>
      <c r="G36" s="844"/>
      <c r="H36" s="844"/>
      <c r="I36" s="844"/>
      <c r="J36" s="844"/>
      <c r="K36" s="844"/>
      <c r="L36" s="844"/>
      <c r="M36" s="844"/>
      <c r="N36" s="844"/>
      <c r="O36" s="844"/>
      <c r="P36" s="844"/>
      <c r="Q36" s="844"/>
      <c r="R36" s="844"/>
      <c r="S36" s="844"/>
      <c r="T36" s="844"/>
      <c r="U36" s="849"/>
      <c r="V36" s="476"/>
      <c r="W36" s="477"/>
    </row>
    <row r="37" spans="1:25" s="404" customFormat="1" ht="8.25" customHeight="1" thickBot="1">
      <c r="A37" s="839"/>
      <c r="B37" s="839"/>
      <c r="C37" s="839"/>
      <c r="D37" s="839"/>
      <c r="E37" s="839"/>
      <c r="F37" s="839"/>
      <c r="G37" s="839"/>
      <c r="H37" s="839"/>
      <c r="I37" s="839"/>
      <c r="J37" s="839"/>
      <c r="K37" s="839"/>
      <c r="L37" s="839"/>
      <c r="M37" s="839"/>
      <c r="N37" s="839"/>
      <c r="O37" s="839"/>
      <c r="P37" s="839"/>
      <c r="Q37" s="839"/>
      <c r="R37" s="839"/>
      <c r="S37" s="839"/>
      <c r="T37" s="839"/>
      <c r="U37" s="839"/>
      <c r="V37" s="841"/>
      <c r="W37" s="839"/>
    </row>
    <row r="38" spans="1:25" s="489" customFormat="1" ht="18.75" customHeight="1" thickBot="1">
      <c r="A38" s="800" t="s">
        <v>23</v>
      </c>
      <c r="B38" s="801"/>
      <c r="C38" s="801"/>
      <c r="D38" s="801"/>
      <c r="E38" s="801"/>
      <c r="F38" s="801"/>
      <c r="G38" s="801"/>
      <c r="H38" s="801"/>
      <c r="I38" s="801"/>
      <c r="J38" s="801"/>
      <c r="K38" s="801"/>
      <c r="L38" s="801"/>
      <c r="M38" s="801"/>
      <c r="N38" s="801"/>
      <c r="O38" s="801"/>
      <c r="P38" s="801"/>
      <c r="Q38" s="801"/>
      <c r="R38" s="801"/>
      <c r="S38" s="801"/>
      <c r="T38" s="801"/>
      <c r="U38" s="801"/>
      <c r="V38" s="801"/>
      <c r="W38" s="802"/>
    </row>
    <row r="39" spans="1:25" s="404" customFormat="1" ht="8.25" customHeight="1">
      <c r="A39" s="839"/>
      <c r="B39" s="839"/>
      <c r="C39" s="839"/>
      <c r="D39" s="839"/>
      <c r="E39" s="839"/>
      <c r="F39" s="839"/>
      <c r="G39" s="839"/>
      <c r="H39" s="839"/>
      <c r="I39" s="839"/>
      <c r="J39" s="839"/>
      <c r="K39" s="839"/>
      <c r="L39" s="839"/>
      <c r="M39" s="839"/>
      <c r="N39" s="839"/>
      <c r="O39" s="839"/>
      <c r="P39" s="839"/>
      <c r="Q39" s="839"/>
      <c r="R39" s="839"/>
      <c r="S39" s="839"/>
      <c r="T39" s="839"/>
      <c r="U39" s="839"/>
      <c r="V39" s="839"/>
      <c r="W39" s="839"/>
    </row>
    <row r="40" spans="1:25" ht="38.25">
      <c r="A40" s="846" t="s">
        <v>24</v>
      </c>
      <c r="B40" s="846"/>
      <c r="C40" s="847" t="s">
        <v>25</v>
      </c>
      <c r="D40" s="847"/>
      <c r="E40" s="847"/>
      <c r="F40" s="847"/>
      <c r="G40" s="847"/>
      <c r="H40" s="847"/>
      <c r="I40" s="847"/>
      <c r="J40" s="847"/>
      <c r="K40" s="847"/>
      <c r="L40" s="847"/>
      <c r="M40" s="847"/>
      <c r="N40" s="847"/>
      <c r="O40" s="847"/>
      <c r="P40" s="847"/>
      <c r="Q40" s="847"/>
      <c r="R40" s="847"/>
      <c r="S40" s="847"/>
      <c r="T40" s="847"/>
      <c r="U40" s="847"/>
      <c r="V40" s="847"/>
      <c r="W40" s="847"/>
      <c r="X40" s="444" t="s">
        <v>887</v>
      </c>
      <c r="Y40" s="444" t="s">
        <v>888</v>
      </c>
    </row>
    <row r="41" spans="1:25" ht="17.25" customHeight="1">
      <c r="A41" s="767" t="s">
        <v>26</v>
      </c>
      <c r="B41" s="768"/>
      <c r="C41" s="790" t="s">
        <v>27</v>
      </c>
      <c r="D41" s="779"/>
      <c r="E41" s="779"/>
      <c r="F41" s="779"/>
      <c r="G41" s="779"/>
      <c r="H41" s="779"/>
      <c r="I41" s="779"/>
      <c r="J41" s="779"/>
      <c r="K41" s="779"/>
      <c r="L41" s="779"/>
      <c r="M41" s="779"/>
      <c r="N41" s="779"/>
      <c r="O41" s="779"/>
      <c r="P41" s="780"/>
      <c r="Q41" s="787">
        <f>'220.00.001.'!M7</f>
        <v>0</v>
      </c>
      <c r="R41" s="788"/>
      <c r="S41" s="788"/>
      <c r="T41" s="788"/>
      <c r="U41" s="788"/>
      <c r="V41" s="788"/>
      <c r="W41" s="789"/>
      <c r="X41" s="525">
        <f>'220.00.001.'!N7</f>
        <v>0</v>
      </c>
      <c r="Y41" s="525">
        <f>Q41-X41</f>
        <v>0</v>
      </c>
    </row>
    <row r="42" spans="1:25" s="404" customFormat="1" ht="8.25" customHeight="1">
      <c r="A42" s="839"/>
      <c r="B42" s="839"/>
      <c r="C42" s="840"/>
      <c r="D42" s="840"/>
      <c r="E42" s="840"/>
      <c r="F42" s="840"/>
      <c r="G42" s="840"/>
      <c r="H42" s="840"/>
      <c r="I42" s="840"/>
      <c r="J42" s="840"/>
      <c r="K42" s="840"/>
      <c r="L42" s="840"/>
      <c r="M42" s="840"/>
      <c r="N42" s="840"/>
      <c r="O42" s="840"/>
      <c r="P42" s="840"/>
      <c r="Q42" s="839"/>
      <c r="R42" s="839"/>
      <c r="S42" s="839"/>
      <c r="T42" s="839"/>
      <c r="U42" s="839"/>
      <c r="V42" s="839"/>
      <c r="W42" s="839"/>
    </row>
    <row r="43" spans="1:25" ht="24" customHeight="1">
      <c r="A43" s="767" t="s">
        <v>28</v>
      </c>
      <c r="B43" s="768"/>
      <c r="C43" s="790" t="s">
        <v>29</v>
      </c>
      <c r="D43" s="779"/>
      <c r="E43" s="779"/>
      <c r="F43" s="779"/>
      <c r="G43" s="779"/>
      <c r="H43" s="779"/>
      <c r="I43" s="779"/>
      <c r="J43" s="779"/>
      <c r="K43" s="779"/>
      <c r="L43" s="779"/>
      <c r="M43" s="779"/>
      <c r="N43" s="779"/>
      <c r="O43" s="779"/>
      <c r="P43" s="780"/>
      <c r="Q43" s="787">
        <f>'220.00.002'!E10</f>
        <v>0</v>
      </c>
      <c r="R43" s="788"/>
      <c r="S43" s="788"/>
      <c r="T43" s="788"/>
      <c r="U43" s="788"/>
      <c r="V43" s="788"/>
      <c r="W43" s="789"/>
      <c r="X43" s="525">
        <f>'220.00.002'!G10</f>
        <v>0</v>
      </c>
      <c r="Y43" s="525">
        <f>Q43-X43</f>
        <v>0</v>
      </c>
    </row>
    <row r="44" spans="1:25" s="404" customFormat="1" ht="8.25" customHeight="1">
      <c r="A44" s="839"/>
      <c r="B44" s="839"/>
      <c r="C44" s="840"/>
      <c r="D44" s="840"/>
      <c r="E44" s="840"/>
      <c r="F44" s="840"/>
      <c r="G44" s="840"/>
      <c r="H44" s="840"/>
      <c r="I44" s="840"/>
      <c r="J44" s="840"/>
      <c r="K44" s="840"/>
      <c r="L44" s="840"/>
      <c r="M44" s="840"/>
      <c r="N44" s="840"/>
      <c r="O44" s="840"/>
      <c r="P44" s="840"/>
      <c r="Q44" s="839"/>
      <c r="R44" s="839"/>
      <c r="S44" s="839"/>
      <c r="T44" s="839"/>
      <c r="U44" s="839"/>
      <c r="V44" s="839"/>
      <c r="W44" s="839"/>
    </row>
    <row r="45" spans="1:25">
      <c r="A45" s="767" t="s">
        <v>30</v>
      </c>
      <c r="B45" s="768"/>
      <c r="C45" s="790" t="s">
        <v>157</v>
      </c>
      <c r="D45" s="779"/>
      <c r="E45" s="779"/>
      <c r="F45" s="779"/>
      <c r="G45" s="779"/>
      <c r="H45" s="779"/>
      <c r="I45" s="779"/>
      <c r="J45" s="779"/>
      <c r="K45" s="779"/>
      <c r="L45" s="779"/>
      <c r="M45" s="779"/>
      <c r="N45" s="779"/>
      <c r="O45" s="779"/>
      <c r="P45" s="780"/>
      <c r="Q45" s="787">
        <f>'220.00.003.Свод'!E18</f>
        <v>0</v>
      </c>
      <c r="R45" s="788"/>
      <c r="S45" s="788"/>
      <c r="T45" s="788"/>
      <c r="U45" s="788"/>
      <c r="V45" s="788"/>
      <c r="W45" s="789"/>
      <c r="X45" s="525">
        <f>'220.00.003.Свод'!F18</f>
        <v>0</v>
      </c>
      <c r="Y45" s="525">
        <f>Q45-X45</f>
        <v>0</v>
      </c>
    </row>
    <row r="46" spans="1:25" s="404" customFormat="1" ht="8.25" customHeight="1">
      <c r="A46" s="839"/>
      <c r="B46" s="839"/>
      <c r="C46" s="840"/>
      <c r="D46" s="840"/>
      <c r="E46" s="840"/>
      <c r="F46" s="840"/>
      <c r="G46" s="840"/>
      <c r="H46" s="840"/>
      <c r="I46" s="840"/>
      <c r="J46" s="840"/>
      <c r="K46" s="840"/>
      <c r="L46" s="840"/>
      <c r="M46" s="840"/>
      <c r="N46" s="840"/>
      <c r="O46" s="840"/>
      <c r="P46" s="840"/>
      <c r="Q46" s="839"/>
      <c r="R46" s="839"/>
      <c r="S46" s="839"/>
      <c r="T46" s="839"/>
      <c r="U46" s="839"/>
      <c r="V46" s="839"/>
      <c r="W46" s="839"/>
    </row>
    <row r="47" spans="1:25" ht="31.5" customHeight="1">
      <c r="A47" s="767" t="s">
        <v>31</v>
      </c>
      <c r="B47" s="768"/>
      <c r="C47" s="843" t="s">
        <v>158</v>
      </c>
      <c r="D47" s="844"/>
      <c r="E47" s="844"/>
      <c r="F47" s="844"/>
      <c r="G47" s="844"/>
      <c r="H47" s="844"/>
      <c r="I47" s="844"/>
      <c r="J47" s="844"/>
      <c r="K47" s="844"/>
      <c r="L47" s="844"/>
      <c r="M47" s="844"/>
      <c r="N47" s="844"/>
      <c r="O47" s="844"/>
      <c r="P47" s="845"/>
      <c r="Q47" s="787">
        <f>Q41+Q43+Q45</f>
        <v>0</v>
      </c>
      <c r="R47" s="788"/>
      <c r="S47" s="788"/>
      <c r="T47" s="788"/>
      <c r="U47" s="788"/>
      <c r="V47" s="788"/>
      <c r="W47" s="789"/>
      <c r="X47" s="525">
        <f>SUM(X41:X46)</f>
        <v>0</v>
      </c>
      <c r="Y47" s="525">
        <f>Q47-X47</f>
        <v>0</v>
      </c>
    </row>
    <row r="48" spans="1:25" s="404" customFormat="1" ht="16.899999999999999" customHeight="1">
      <c r="A48" s="839"/>
      <c r="B48" s="839"/>
      <c r="C48" s="840"/>
      <c r="D48" s="840"/>
      <c r="E48" s="840"/>
      <c r="F48" s="840"/>
      <c r="G48" s="840"/>
      <c r="H48" s="840"/>
      <c r="I48" s="840"/>
      <c r="J48" s="840"/>
      <c r="K48" s="840"/>
      <c r="L48" s="840"/>
      <c r="M48" s="840"/>
      <c r="N48" s="840"/>
      <c r="O48" s="840"/>
      <c r="P48" s="840"/>
      <c r="Q48" s="839"/>
      <c r="R48" s="839"/>
      <c r="S48" s="839"/>
      <c r="T48" s="839"/>
      <c r="U48" s="839"/>
      <c r="V48" s="839"/>
      <c r="W48" s="839"/>
      <c r="X48" s="404" t="s">
        <v>882</v>
      </c>
    </row>
    <row r="49" spans="1:26" ht="36.75" customHeight="1">
      <c r="A49" s="767" t="s">
        <v>32</v>
      </c>
      <c r="B49" s="768"/>
      <c r="C49" s="790" t="s">
        <v>603</v>
      </c>
      <c r="D49" s="779"/>
      <c r="E49" s="779"/>
      <c r="F49" s="779"/>
      <c r="G49" s="779"/>
      <c r="H49" s="779"/>
      <c r="I49" s="779"/>
      <c r="J49" s="779"/>
      <c r="K49" s="779"/>
      <c r="L49" s="779"/>
      <c r="M49" s="779"/>
      <c r="N49" s="779"/>
      <c r="O49" s="779"/>
      <c r="P49" s="780"/>
      <c r="Q49" s="787">
        <f>'220.00.005'!F13</f>
        <v>0</v>
      </c>
      <c r="R49" s="788"/>
      <c r="S49" s="788"/>
      <c r="T49" s="788"/>
      <c r="U49" s="788"/>
      <c r="V49" s="788"/>
      <c r="W49" s="789"/>
      <c r="X49" s="527" t="e">
        <f>X47/(X47+Y47)%</f>
        <v>#DIV/0!</v>
      </c>
      <c r="Y49" s="527" t="e">
        <f>Y47/(Y47+X47)%</f>
        <v>#DIV/0!</v>
      </c>
      <c r="Z49" s="496" t="e">
        <f>SUM(X49:Y49)</f>
        <v>#DIV/0!</v>
      </c>
    </row>
    <row r="50" spans="1:26" s="404" customFormat="1" ht="8.25" customHeight="1">
      <c r="A50" s="839"/>
      <c r="B50" s="839"/>
      <c r="C50" s="840"/>
      <c r="D50" s="840"/>
      <c r="E50" s="840"/>
      <c r="F50" s="840"/>
      <c r="G50" s="840"/>
      <c r="H50" s="840"/>
      <c r="I50" s="840"/>
      <c r="J50" s="840"/>
      <c r="K50" s="840"/>
      <c r="L50" s="840"/>
      <c r="M50" s="840"/>
      <c r="N50" s="840"/>
      <c r="O50" s="840"/>
      <c r="P50" s="840"/>
      <c r="Q50" s="839"/>
      <c r="R50" s="839"/>
      <c r="S50" s="839"/>
      <c r="T50" s="839"/>
      <c r="U50" s="839"/>
      <c r="V50" s="839"/>
      <c r="W50" s="839"/>
    </row>
    <row r="51" spans="1:26" ht="41.25" customHeight="1">
      <c r="A51" s="767" t="s">
        <v>33</v>
      </c>
      <c r="B51" s="768"/>
      <c r="C51" s="790" t="s">
        <v>604</v>
      </c>
      <c r="D51" s="779"/>
      <c r="E51" s="779"/>
      <c r="F51" s="779"/>
      <c r="G51" s="779"/>
      <c r="H51" s="779"/>
      <c r="I51" s="779"/>
      <c r="J51" s="779"/>
      <c r="K51" s="779"/>
      <c r="L51" s="779"/>
      <c r="M51" s="779"/>
      <c r="N51" s="779"/>
      <c r="O51" s="779"/>
      <c r="P51" s="780"/>
      <c r="Q51" s="787">
        <f>'220.00.006'!F11</f>
        <v>0</v>
      </c>
      <c r="R51" s="788"/>
      <c r="S51" s="788"/>
      <c r="T51" s="788"/>
      <c r="U51" s="788"/>
      <c r="V51" s="788"/>
      <c r="W51" s="789"/>
      <c r="X51" s="524"/>
      <c r="Y51" s="524"/>
    </row>
    <row r="52" spans="1:26" s="404" customFormat="1" ht="8.25" customHeight="1">
      <c r="A52" s="839"/>
      <c r="B52" s="839"/>
      <c r="C52" s="840"/>
      <c r="D52" s="840"/>
      <c r="E52" s="840"/>
      <c r="F52" s="840"/>
      <c r="G52" s="840"/>
      <c r="H52" s="840"/>
      <c r="I52" s="840"/>
      <c r="J52" s="840"/>
      <c r="K52" s="840"/>
      <c r="L52" s="840"/>
      <c r="M52" s="840"/>
      <c r="N52" s="840"/>
      <c r="O52" s="840"/>
      <c r="P52" s="840"/>
      <c r="Q52" s="839"/>
      <c r="R52" s="839"/>
      <c r="S52" s="839"/>
      <c r="T52" s="839"/>
      <c r="U52" s="839"/>
      <c r="V52" s="839"/>
      <c r="W52" s="839"/>
    </row>
    <row r="53" spans="1:26" ht="25.5" customHeight="1">
      <c r="A53" s="767" t="s">
        <v>34</v>
      </c>
      <c r="B53" s="768"/>
      <c r="C53" s="790" t="s">
        <v>605</v>
      </c>
      <c r="D53" s="779"/>
      <c r="E53" s="779"/>
      <c r="F53" s="779"/>
      <c r="G53" s="779"/>
      <c r="H53" s="779"/>
      <c r="I53" s="779"/>
      <c r="J53" s="779"/>
      <c r="K53" s="779"/>
      <c r="L53" s="779"/>
      <c r="M53" s="779"/>
      <c r="N53" s="779"/>
      <c r="O53" s="779"/>
      <c r="P53" s="780"/>
      <c r="Q53" s="787">
        <f>Q55-Q57</f>
        <v>0</v>
      </c>
      <c r="R53" s="788"/>
      <c r="S53" s="788"/>
      <c r="T53" s="788"/>
      <c r="U53" s="788"/>
      <c r="V53" s="788"/>
      <c r="W53" s="789"/>
      <c r="X53" s="524"/>
      <c r="Y53" s="524"/>
    </row>
    <row r="54" spans="1:26" s="404" customFormat="1" ht="8.25" customHeight="1">
      <c r="A54" s="842"/>
      <c r="B54" s="842"/>
      <c r="C54" s="840"/>
      <c r="D54" s="840"/>
      <c r="E54" s="840"/>
      <c r="F54" s="840"/>
      <c r="G54" s="840"/>
      <c r="H54" s="840"/>
      <c r="I54" s="840"/>
      <c r="J54" s="840"/>
      <c r="K54" s="840"/>
      <c r="L54" s="840"/>
      <c r="M54" s="840"/>
      <c r="N54" s="840"/>
      <c r="O54" s="840"/>
      <c r="P54" s="840"/>
      <c r="Q54" s="839"/>
      <c r="R54" s="839"/>
      <c r="S54" s="839"/>
      <c r="T54" s="839"/>
      <c r="U54" s="839"/>
      <c r="V54" s="839"/>
      <c r="W54" s="839"/>
    </row>
    <row r="55" spans="1:26" ht="21.75" customHeight="1">
      <c r="A55" s="478"/>
      <c r="B55" s="479" t="s">
        <v>47</v>
      </c>
      <c r="C55" s="793" t="s">
        <v>104</v>
      </c>
      <c r="D55" s="794"/>
      <c r="E55" s="794"/>
      <c r="F55" s="794"/>
      <c r="G55" s="794"/>
      <c r="H55" s="794"/>
      <c r="I55" s="794"/>
      <c r="J55" s="794"/>
      <c r="K55" s="794"/>
      <c r="L55" s="794"/>
      <c r="M55" s="794"/>
      <c r="N55" s="794"/>
      <c r="O55" s="794"/>
      <c r="P55" s="795"/>
      <c r="Q55" s="787">
        <f>'220.00.007'!F9</f>
        <v>0</v>
      </c>
      <c r="R55" s="788"/>
      <c r="S55" s="788"/>
      <c r="T55" s="788"/>
      <c r="U55" s="788"/>
      <c r="V55" s="788"/>
      <c r="W55" s="789"/>
      <c r="X55" s="524"/>
      <c r="Y55" s="524"/>
    </row>
    <row r="56" spans="1:26" s="404" customFormat="1" ht="8.25" customHeight="1">
      <c r="A56" s="840"/>
      <c r="B56" s="840"/>
      <c r="C56" s="840"/>
      <c r="D56" s="840"/>
      <c r="E56" s="840"/>
      <c r="F56" s="840"/>
      <c r="G56" s="840"/>
      <c r="H56" s="840"/>
      <c r="I56" s="840"/>
      <c r="J56" s="840"/>
      <c r="K56" s="840"/>
      <c r="L56" s="840"/>
      <c r="M56" s="840"/>
      <c r="N56" s="840"/>
      <c r="O56" s="840"/>
      <c r="P56" s="840"/>
      <c r="Q56" s="839"/>
      <c r="R56" s="839"/>
      <c r="S56" s="839"/>
      <c r="T56" s="839"/>
      <c r="U56" s="839"/>
      <c r="V56" s="839"/>
      <c r="W56" s="839"/>
    </row>
    <row r="57" spans="1:26" ht="26.25" customHeight="1">
      <c r="A57" s="478"/>
      <c r="B57" s="479" t="s">
        <v>50</v>
      </c>
      <c r="C57" s="793" t="s">
        <v>512</v>
      </c>
      <c r="D57" s="794"/>
      <c r="E57" s="794"/>
      <c r="F57" s="794"/>
      <c r="G57" s="794"/>
      <c r="H57" s="794"/>
      <c r="I57" s="794"/>
      <c r="J57" s="794"/>
      <c r="K57" s="794"/>
      <c r="L57" s="794"/>
      <c r="M57" s="794"/>
      <c r="N57" s="794"/>
      <c r="O57" s="794"/>
      <c r="P57" s="795"/>
      <c r="Q57" s="787">
        <f>'220.00.007'!F13</f>
        <v>0</v>
      </c>
      <c r="R57" s="788"/>
      <c r="S57" s="788"/>
      <c r="T57" s="788"/>
      <c r="U57" s="788"/>
      <c r="V57" s="788"/>
      <c r="W57" s="789"/>
      <c r="X57" s="524"/>
      <c r="Y57" s="524"/>
    </row>
    <row r="58" spans="1:26" s="404" customFormat="1" ht="4.5" customHeight="1">
      <c r="A58" s="841"/>
      <c r="B58" s="841"/>
      <c r="C58" s="840"/>
      <c r="D58" s="840"/>
      <c r="E58" s="840"/>
      <c r="F58" s="840"/>
      <c r="G58" s="840"/>
      <c r="H58" s="840"/>
      <c r="I58" s="840"/>
      <c r="J58" s="840"/>
      <c r="K58" s="840"/>
      <c r="L58" s="840"/>
      <c r="M58" s="840"/>
      <c r="N58" s="840"/>
      <c r="O58" s="840"/>
      <c r="P58" s="840"/>
      <c r="Q58" s="839"/>
      <c r="R58" s="839"/>
      <c r="S58" s="839"/>
      <c r="T58" s="839"/>
      <c r="U58" s="839"/>
      <c r="V58" s="839"/>
      <c r="W58" s="839"/>
    </row>
    <row r="59" spans="1:26" ht="23.25" customHeight="1">
      <c r="A59" s="767" t="s">
        <v>35</v>
      </c>
      <c r="B59" s="768"/>
      <c r="C59" s="790" t="s">
        <v>610</v>
      </c>
      <c r="D59" s="779"/>
      <c r="E59" s="779"/>
      <c r="F59" s="779"/>
      <c r="G59" s="779"/>
      <c r="H59" s="779"/>
      <c r="I59" s="779"/>
      <c r="J59" s="779"/>
      <c r="K59" s="779"/>
      <c r="L59" s="779"/>
      <c r="M59" s="779"/>
      <c r="N59" s="779"/>
      <c r="O59" s="779"/>
      <c r="P59" s="780"/>
      <c r="Q59" s="787">
        <f>'220.00.008.Доход'!J13</f>
        <v>0</v>
      </c>
      <c r="R59" s="788"/>
      <c r="S59" s="788"/>
      <c r="T59" s="788"/>
      <c r="U59" s="788"/>
      <c r="V59" s="788"/>
      <c r="W59" s="789"/>
      <c r="X59" s="524"/>
      <c r="Y59" s="524"/>
    </row>
    <row r="60" spans="1:26" s="404" customFormat="1" ht="4.5" customHeight="1">
      <c r="A60" s="839"/>
      <c r="B60" s="839"/>
      <c r="C60" s="840"/>
      <c r="D60" s="840"/>
      <c r="E60" s="840"/>
      <c r="F60" s="840"/>
      <c r="G60" s="840"/>
      <c r="H60" s="840"/>
      <c r="I60" s="840"/>
      <c r="J60" s="840"/>
      <c r="K60" s="840"/>
      <c r="L60" s="840"/>
      <c r="M60" s="840"/>
      <c r="N60" s="840"/>
      <c r="O60" s="840"/>
      <c r="P60" s="840"/>
      <c r="Q60" s="839"/>
      <c r="R60" s="839"/>
      <c r="S60" s="839"/>
      <c r="T60" s="839"/>
      <c r="U60" s="839"/>
      <c r="V60" s="839"/>
      <c r="W60" s="839"/>
    </row>
    <row r="61" spans="1:26" ht="30.75" customHeight="1">
      <c r="A61" s="767" t="s">
        <v>36</v>
      </c>
      <c r="B61" s="768"/>
      <c r="C61" s="790" t="s">
        <v>611</v>
      </c>
      <c r="D61" s="779"/>
      <c r="E61" s="779"/>
      <c r="F61" s="779"/>
      <c r="G61" s="779"/>
      <c r="H61" s="779"/>
      <c r="I61" s="779"/>
      <c r="J61" s="779"/>
      <c r="K61" s="779"/>
      <c r="L61" s="779"/>
      <c r="M61" s="779"/>
      <c r="N61" s="779"/>
      <c r="O61" s="779"/>
      <c r="P61" s="780"/>
      <c r="Q61" s="787">
        <f>'220.00.009.Вычет'!J13</f>
        <v>0</v>
      </c>
      <c r="R61" s="788"/>
      <c r="S61" s="788"/>
      <c r="T61" s="788"/>
      <c r="U61" s="788"/>
      <c r="V61" s="788"/>
      <c r="W61" s="789"/>
      <c r="X61" s="524"/>
      <c r="Y61" s="524"/>
    </row>
    <row r="62" spans="1:26" s="404" customFormat="1" ht="4.5" customHeight="1">
      <c r="A62" s="839"/>
      <c r="B62" s="839"/>
      <c r="C62" s="840"/>
      <c r="D62" s="840"/>
      <c r="E62" s="840"/>
      <c r="F62" s="840"/>
      <c r="G62" s="840"/>
      <c r="H62" s="840"/>
      <c r="I62" s="840"/>
      <c r="J62" s="840"/>
      <c r="K62" s="840"/>
      <c r="L62" s="840"/>
      <c r="M62" s="840"/>
      <c r="N62" s="840"/>
      <c r="O62" s="840"/>
      <c r="P62" s="840"/>
      <c r="Q62" s="839"/>
      <c r="R62" s="839"/>
      <c r="S62" s="839"/>
      <c r="T62" s="839"/>
      <c r="U62" s="839"/>
      <c r="V62" s="839"/>
      <c r="W62" s="839"/>
    </row>
    <row r="63" spans="1:26" ht="53.25" customHeight="1">
      <c r="A63" s="767" t="s">
        <v>37</v>
      </c>
      <c r="B63" s="768"/>
      <c r="C63" s="896" t="s">
        <v>616</v>
      </c>
      <c r="D63" s="896"/>
      <c r="E63" s="896"/>
      <c r="F63" s="896"/>
      <c r="G63" s="896"/>
      <c r="H63" s="896"/>
      <c r="I63" s="896"/>
      <c r="J63" s="896"/>
      <c r="K63" s="896"/>
      <c r="L63" s="896"/>
      <c r="M63" s="896"/>
      <c r="N63" s="896"/>
      <c r="O63" s="896"/>
      <c r="P63" s="896"/>
      <c r="Q63" s="787">
        <f>Q47+Q49+Q51+Q53+Q59-Q61-Q123</f>
        <v>-53550</v>
      </c>
      <c r="R63" s="788"/>
      <c r="S63" s="788"/>
      <c r="T63" s="788"/>
      <c r="U63" s="788"/>
      <c r="V63" s="788"/>
      <c r="W63" s="789"/>
      <c r="X63" s="763" t="e">
        <f>X47+X51+X53+X59-X61-X123</f>
        <v>#DIV/0!</v>
      </c>
      <c r="Y63" s="523" t="e">
        <f>Y47+Y51+Y53+Y59-Y61-Y123</f>
        <v>#DIV/0!</v>
      </c>
    </row>
    <row r="64" spans="1:26" s="404" customFormat="1" ht="4.5" customHeight="1">
      <c r="A64" s="839"/>
      <c r="B64" s="839"/>
      <c r="C64" s="840"/>
      <c r="D64" s="840"/>
      <c r="E64" s="840"/>
      <c r="F64" s="840"/>
      <c r="G64" s="840"/>
      <c r="H64" s="840"/>
      <c r="I64" s="840"/>
      <c r="J64" s="840"/>
      <c r="K64" s="840"/>
      <c r="L64" s="840"/>
      <c r="M64" s="840"/>
      <c r="N64" s="840"/>
      <c r="O64" s="840"/>
      <c r="P64" s="840"/>
      <c r="Q64" s="839"/>
      <c r="R64" s="839"/>
      <c r="S64" s="839"/>
      <c r="T64" s="839"/>
      <c r="U64" s="839"/>
      <c r="V64" s="839"/>
      <c r="W64" s="839"/>
    </row>
    <row r="65" spans="1:25" s="404" customFormat="1" ht="8.25" customHeight="1" thickBot="1">
      <c r="A65" s="826"/>
      <c r="B65" s="827"/>
      <c r="C65" s="827"/>
      <c r="D65" s="827"/>
      <c r="E65" s="827"/>
      <c r="F65" s="827"/>
      <c r="G65" s="827"/>
      <c r="H65" s="827"/>
      <c r="I65" s="827"/>
      <c r="J65" s="827"/>
      <c r="K65" s="827"/>
      <c r="L65" s="827"/>
      <c r="M65" s="827"/>
      <c r="N65" s="827"/>
      <c r="O65" s="827"/>
      <c r="P65" s="827"/>
      <c r="Q65" s="827"/>
      <c r="R65" s="827"/>
      <c r="S65" s="827"/>
      <c r="T65" s="827"/>
      <c r="U65" s="827"/>
      <c r="V65" s="827"/>
      <c r="W65" s="828"/>
    </row>
    <row r="66" spans="1:25" s="486" customFormat="1" ht="32.450000000000003" customHeight="1" thickBot="1">
      <c r="A66" s="800" t="s">
        <v>45</v>
      </c>
      <c r="B66" s="801"/>
      <c r="C66" s="801"/>
      <c r="D66" s="801"/>
      <c r="E66" s="801"/>
      <c r="F66" s="801"/>
      <c r="G66" s="801"/>
      <c r="H66" s="801"/>
      <c r="I66" s="801"/>
      <c r="J66" s="801"/>
      <c r="K66" s="801"/>
      <c r="L66" s="801"/>
      <c r="M66" s="801"/>
      <c r="N66" s="801"/>
      <c r="O66" s="801"/>
      <c r="P66" s="801"/>
      <c r="Q66" s="801"/>
      <c r="R66" s="801"/>
      <c r="S66" s="801"/>
      <c r="T66" s="801"/>
      <c r="U66" s="801"/>
      <c r="V66" s="801"/>
      <c r="W66" s="802"/>
      <c r="X66" s="444" t="s">
        <v>887</v>
      </c>
      <c r="Y66" s="444" t="s">
        <v>888</v>
      </c>
    </row>
    <row r="67" spans="1:25" s="404" customFormat="1" ht="6.75" customHeight="1">
      <c r="A67" s="839"/>
      <c r="B67" s="839"/>
      <c r="C67" s="839"/>
      <c r="D67" s="839"/>
      <c r="E67" s="839"/>
      <c r="F67" s="839"/>
      <c r="G67" s="839"/>
      <c r="H67" s="839"/>
      <c r="I67" s="839"/>
      <c r="J67" s="839"/>
      <c r="K67" s="839"/>
      <c r="L67" s="839"/>
      <c r="M67" s="839"/>
      <c r="N67" s="839"/>
      <c r="O67" s="839"/>
      <c r="P67" s="839"/>
      <c r="Q67" s="839"/>
      <c r="R67" s="839"/>
      <c r="S67" s="839"/>
      <c r="T67" s="839"/>
      <c r="U67" s="839"/>
      <c r="V67" s="839"/>
      <c r="W67" s="839"/>
    </row>
    <row r="68" spans="1:25" s="404" customFormat="1" ht="13.5" customHeight="1">
      <c r="A68" s="846" t="s">
        <v>24</v>
      </c>
      <c r="B68" s="846"/>
      <c r="C68" s="480" t="s">
        <v>159</v>
      </c>
      <c r="D68" s="480"/>
      <c r="E68" s="480"/>
      <c r="F68" s="480"/>
      <c r="G68" s="480"/>
      <c r="H68" s="480"/>
      <c r="I68" s="480"/>
      <c r="J68" s="480"/>
      <c r="K68" s="480"/>
      <c r="L68" s="480"/>
      <c r="M68" s="480"/>
      <c r="N68" s="480"/>
      <c r="O68" s="480"/>
      <c r="P68" s="480"/>
      <c r="Q68" s="480"/>
      <c r="R68" s="480"/>
      <c r="S68" s="480"/>
      <c r="T68" s="480"/>
      <c r="U68" s="480"/>
      <c r="V68" s="480"/>
      <c r="W68" s="480"/>
    </row>
    <row r="69" spans="1:25" ht="58.15" customHeight="1">
      <c r="A69" s="767" t="s">
        <v>38</v>
      </c>
      <c r="B69" s="768"/>
      <c r="C69" s="790" t="s">
        <v>617</v>
      </c>
      <c r="D69" s="779"/>
      <c r="E69" s="779"/>
      <c r="F69" s="779"/>
      <c r="G69" s="779"/>
      <c r="H69" s="779"/>
      <c r="I69" s="779"/>
      <c r="J69" s="779"/>
      <c r="K69" s="779"/>
      <c r="L69" s="779"/>
      <c r="M69" s="779"/>
      <c r="N69" s="779"/>
      <c r="O69" s="779"/>
      <c r="P69" s="780"/>
      <c r="Q69" s="787">
        <f>Q71-Q73+Q75+Q93+Q95-Q97-Q99-Q101-Q103</f>
        <v>0</v>
      </c>
      <c r="R69" s="788"/>
      <c r="S69" s="788"/>
      <c r="T69" s="788"/>
      <c r="U69" s="788"/>
      <c r="V69" s="788"/>
      <c r="W69" s="789"/>
      <c r="X69" s="523">
        <f>'220.00.011.Расходы'!G99</f>
        <v>0</v>
      </c>
      <c r="Y69" s="523">
        <f>'220.00.011.Расходы'!H99</f>
        <v>0</v>
      </c>
    </row>
    <row r="70" spans="1:25" ht="9.9499999999999993" customHeight="1">
      <c r="A70" s="830"/>
      <c r="B70" s="830"/>
      <c r="C70" s="830"/>
      <c r="D70" s="830"/>
      <c r="E70" s="830"/>
      <c r="F70" s="830"/>
      <c r="G70" s="830"/>
      <c r="H70" s="830"/>
      <c r="I70" s="830"/>
      <c r="J70" s="830"/>
      <c r="K70" s="830"/>
      <c r="L70" s="830"/>
      <c r="M70" s="830"/>
      <c r="N70" s="830"/>
      <c r="O70" s="830"/>
      <c r="P70" s="830"/>
      <c r="Q70" s="830"/>
      <c r="R70" s="830"/>
      <c r="S70" s="830"/>
      <c r="T70" s="830"/>
      <c r="U70" s="830"/>
      <c r="V70" s="830"/>
      <c r="W70" s="830"/>
    </row>
    <row r="71" spans="1:25" ht="12" customHeight="1">
      <c r="A71" s="481"/>
      <c r="B71" s="482" t="s">
        <v>47</v>
      </c>
      <c r="C71" s="821" t="s">
        <v>48</v>
      </c>
      <c r="D71" s="822"/>
      <c r="E71" s="822"/>
      <c r="F71" s="822"/>
      <c r="G71" s="822"/>
      <c r="H71" s="822"/>
      <c r="I71" s="822"/>
      <c r="J71" s="822"/>
      <c r="K71" s="822"/>
      <c r="L71" s="822"/>
      <c r="M71" s="822"/>
      <c r="N71" s="822"/>
      <c r="O71" s="822"/>
      <c r="P71" s="823"/>
      <c r="Q71" s="787">
        <f>'220.00.011.Расходы'!F9</f>
        <v>0</v>
      </c>
      <c r="R71" s="788"/>
      <c r="S71" s="788"/>
      <c r="T71" s="788"/>
      <c r="U71" s="788"/>
      <c r="V71" s="788"/>
      <c r="W71" s="789"/>
    </row>
    <row r="72" spans="1:25" ht="9.9499999999999993" customHeight="1">
      <c r="A72" s="830" t="s">
        <v>49</v>
      </c>
      <c r="B72" s="830"/>
      <c r="C72" s="830"/>
      <c r="D72" s="830"/>
      <c r="E72" s="830"/>
      <c r="F72" s="830"/>
      <c r="G72" s="830"/>
      <c r="H72" s="830"/>
      <c r="I72" s="830"/>
      <c r="J72" s="830"/>
      <c r="K72" s="830"/>
      <c r="L72" s="830"/>
      <c r="M72" s="830"/>
      <c r="N72" s="830"/>
      <c r="O72" s="830"/>
      <c r="P72" s="830"/>
      <c r="Q72" s="830"/>
      <c r="R72" s="830"/>
      <c r="S72" s="830"/>
      <c r="T72" s="830"/>
      <c r="U72" s="830"/>
      <c r="V72" s="830"/>
      <c r="W72" s="830"/>
    </row>
    <row r="73" spans="1:25" ht="12" customHeight="1">
      <c r="A73" s="481"/>
      <c r="B73" s="482" t="s">
        <v>50</v>
      </c>
      <c r="C73" s="821" t="s">
        <v>51</v>
      </c>
      <c r="D73" s="822"/>
      <c r="E73" s="822"/>
      <c r="F73" s="822"/>
      <c r="G73" s="822"/>
      <c r="H73" s="822"/>
      <c r="I73" s="822"/>
      <c r="J73" s="822"/>
      <c r="K73" s="822"/>
      <c r="L73" s="822"/>
      <c r="M73" s="822"/>
      <c r="N73" s="822"/>
      <c r="O73" s="822"/>
      <c r="P73" s="823"/>
      <c r="Q73" s="787">
        <f>'220.00.011.Расходы'!F10</f>
        <v>0</v>
      </c>
      <c r="R73" s="788"/>
      <c r="S73" s="788"/>
      <c r="T73" s="788"/>
      <c r="U73" s="788"/>
      <c r="V73" s="788"/>
      <c r="W73" s="789"/>
    </row>
    <row r="74" spans="1:25" ht="9.9499999999999993" customHeight="1">
      <c r="A74" s="830"/>
      <c r="B74" s="830"/>
      <c r="C74" s="830"/>
      <c r="D74" s="830"/>
      <c r="E74" s="830"/>
      <c r="F74" s="830"/>
      <c r="G74" s="830"/>
      <c r="H74" s="830"/>
      <c r="I74" s="830"/>
      <c r="J74" s="830"/>
      <c r="K74" s="830"/>
      <c r="L74" s="830"/>
      <c r="M74" s="830"/>
      <c r="N74" s="830"/>
      <c r="O74" s="830"/>
      <c r="P74" s="830"/>
      <c r="Q74" s="830"/>
      <c r="R74" s="830"/>
      <c r="S74" s="830"/>
      <c r="T74" s="830"/>
      <c r="U74" s="830"/>
      <c r="V74" s="830"/>
      <c r="W74" s="830"/>
    </row>
    <row r="75" spans="1:25" ht="12" customHeight="1">
      <c r="A75" s="481"/>
      <c r="B75" s="482" t="s">
        <v>52</v>
      </c>
      <c r="C75" s="815" t="s">
        <v>53</v>
      </c>
      <c r="D75" s="816"/>
      <c r="E75" s="816"/>
      <c r="F75" s="816"/>
      <c r="G75" s="816"/>
      <c r="H75" s="816"/>
      <c r="I75" s="816"/>
      <c r="J75" s="816"/>
      <c r="K75" s="816"/>
      <c r="L75" s="816"/>
      <c r="M75" s="816"/>
      <c r="N75" s="816"/>
      <c r="O75" s="816"/>
      <c r="P75" s="817"/>
      <c r="Q75" s="787">
        <f>Q77+Q79+Q81+Q83+Q85+Q87+Q89+Q91</f>
        <v>0</v>
      </c>
      <c r="R75" s="788"/>
      <c r="S75" s="788"/>
      <c r="T75" s="788"/>
      <c r="U75" s="788"/>
      <c r="V75" s="788"/>
      <c r="W75" s="789"/>
    </row>
    <row r="76" spans="1:25" ht="9.9499999999999993" customHeight="1">
      <c r="A76" s="830"/>
      <c r="B76" s="830"/>
      <c r="C76" s="830"/>
      <c r="D76" s="830"/>
      <c r="E76" s="830"/>
      <c r="F76" s="830"/>
      <c r="G76" s="830"/>
      <c r="H76" s="830"/>
      <c r="I76" s="830"/>
      <c r="J76" s="830"/>
      <c r="K76" s="830"/>
      <c r="L76" s="830"/>
      <c r="M76" s="830"/>
      <c r="N76" s="830"/>
      <c r="O76" s="830"/>
      <c r="P76" s="830"/>
      <c r="Q76" s="830"/>
      <c r="R76" s="830"/>
      <c r="S76" s="830"/>
      <c r="T76" s="830"/>
      <c r="U76" s="830"/>
      <c r="V76" s="830"/>
      <c r="W76" s="830"/>
    </row>
    <row r="77" spans="1:25" ht="10.5" customHeight="1">
      <c r="A77" s="481"/>
      <c r="B77" s="481"/>
      <c r="C77" s="482" t="s">
        <v>54</v>
      </c>
      <c r="D77" s="837" t="s">
        <v>55</v>
      </c>
      <c r="E77" s="837"/>
      <c r="F77" s="837"/>
      <c r="G77" s="837"/>
      <c r="H77" s="837"/>
      <c r="I77" s="837"/>
      <c r="J77" s="837"/>
      <c r="K77" s="837"/>
      <c r="L77" s="837"/>
      <c r="M77" s="837"/>
      <c r="N77" s="837"/>
      <c r="O77" s="837"/>
      <c r="P77" s="838"/>
      <c r="Q77" s="831">
        <f>'220.00.011.Расходы'!F17</f>
        <v>0</v>
      </c>
      <c r="R77" s="832"/>
      <c r="S77" s="832"/>
      <c r="T77" s="832"/>
      <c r="U77" s="832"/>
      <c r="V77" s="832"/>
      <c r="W77" s="833"/>
    </row>
    <row r="78" spans="1:25" ht="9.9499999999999993" customHeight="1">
      <c r="A78" s="830"/>
      <c r="B78" s="830"/>
      <c r="C78" s="830"/>
      <c r="D78" s="830"/>
      <c r="E78" s="830"/>
      <c r="F78" s="830"/>
      <c r="G78" s="830"/>
      <c r="H78" s="830"/>
      <c r="I78" s="830"/>
      <c r="J78" s="830"/>
      <c r="K78" s="830"/>
      <c r="L78" s="830"/>
      <c r="M78" s="830"/>
      <c r="N78" s="830"/>
      <c r="O78" s="830"/>
      <c r="P78" s="830"/>
      <c r="Q78" s="830"/>
      <c r="R78" s="830"/>
      <c r="S78" s="830"/>
      <c r="T78" s="830"/>
      <c r="U78" s="830"/>
      <c r="V78" s="830"/>
      <c r="W78" s="830"/>
    </row>
    <row r="79" spans="1:25" ht="10.5" customHeight="1">
      <c r="A79" s="481"/>
      <c r="B79" s="481"/>
      <c r="C79" s="482" t="s">
        <v>56</v>
      </c>
      <c r="D79" s="837" t="s">
        <v>57</v>
      </c>
      <c r="E79" s="837"/>
      <c r="F79" s="837"/>
      <c r="G79" s="837"/>
      <c r="H79" s="837"/>
      <c r="I79" s="837"/>
      <c r="J79" s="837"/>
      <c r="K79" s="837"/>
      <c r="L79" s="837"/>
      <c r="M79" s="837"/>
      <c r="N79" s="837"/>
      <c r="O79" s="837"/>
      <c r="P79" s="838"/>
      <c r="Q79" s="831">
        <f>'220.00.011.Расходы'!F23</f>
        <v>0</v>
      </c>
      <c r="R79" s="832"/>
      <c r="S79" s="832"/>
      <c r="T79" s="832"/>
      <c r="U79" s="832"/>
      <c r="V79" s="832"/>
      <c r="W79" s="833"/>
    </row>
    <row r="80" spans="1:25" ht="9.9499999999999993" customHeight="1">
      <c r="A80" s="830"/>
      <c r="B80" s="830"/>
      <c r="C80" s="830"/>
      <c r="D80" s="830"/>
      <c r="E80" s="830"/>
      <c r="F80" s="830"/>
      <c r="G80" s="830"/>
      <c r="H80" s="830"/>
      <c r="I80" s="830"/>
      <c r="J80" s="830"/>
      <c r="K80" s="830"/>
      <c r="L80" s="830"/>
      <c r="M80" s="830"/>
      <c r="N80" s="830"/>
      <c r="O80" s="830"/>
      <c r="P80" s="830"/>
      <c r="Q80" s="830"/>
      <c r="R80" s="830"/>
      <c r="S80" s="830"/>
      <c r="T80" s="830"/>
      <c r="U80" s="830"/>
      <c r="V80" s="830"/>
      <c r="W80" s="830"/>
    </row>
    <row r="81" spans="1:23" ht="10.5" customHeight="1">
      <c r="A81" s="481"/>
      <c r="B81" s="481"/>
      <c r="C81" s="482" t="s">
        <v>58</v>
      </c>
      <c r="D81" s="837" t="s">
        <v>59</v>
      </c>
      <c r="E81" s="837"/>
      <c r="F81" s="837"/>
      <c r="G81" s="837"/>
      <c r="H81" s="837"/>
      <c r="I81" s="837"/>
      <c r="J81" s="837"/>
      <c r="K81" s="837"/>
      <c r="L81" s="837"/>
      <c r="M81" s="837"/>
      <c r="N81" s="837"/>
      <c r="O81" s="837"/>
      <c r="P81" s="838"/>
      <c r="Q81" s="831">
        <f>'220.00.011.Расходы'!F29</f>
        <v>0</v>
      </c>
      <c r="R81" s="832"/>
      <c r="S81" s="832"/>
      <c r="T81" s="832"/>
      <c r="U81" s="832"/>
      <c r="V81" s="832"/>
      <c r="W81" s="833"/>
    </row>
    <row r="82" spans="1:23" ht="9.9499999999999993" customHeight="1">
      <c r="A82" s="830"/>
      <c r="B82" s="830"/>
      <c r="C82" s="830"/>
      <c r="D82" s="830"/>
      <c r="E82" s="830"/>
      <c r="F82" s="830"/>
      <c r="G82" s="830"/>
      <c r="H82" s="830"/>
      <c r="I82" s="830"/>
      <c r="J82" s="830"/>
      <c r="K82" s="830"/>
      <c r="L82" s="830"/>
      <c r="M82" s="830"/>
      <c r="N82" s="830"/>
      <c r="O82" s="830"/>
      <c r="P82" s="830"/>
      <c r="Q82" s="830"/>
      <c r="R82" s="830"/>
      <c r="S82" s="830"/>
      <c r="T82" s="830"/>
      <c r="U82" s="830"/>
      <c r="V82" s="830"/>
      <c r="W82" s="830"/>
    </row>
    <row r="83" spans="1:23" ht="10.5" customHeight="1">
      <c r="A83" s="481"/>
      <c r="B83" s="481"/>
      <c r="C83" s="482" t="s">
        <v>60</v>
      </c>
      <c r="D83" s="837" t="s">
        <v>61</v>
      </c>
      <c r="E83" s="837"/>
      <c r="F83" s="837"/>
      <c r="G83" s="837"/>
      <c r="H83" s="837"/>
      <c r="I83" s="837"/>
      <c r="J83" s="837"/>
      <c r="K83" s="837"/>
      <c r="L83" s="837"/>
      <c r="M83" s="837"/>
      <c r="N83" s="837"/>
      <c r="O83" s="837"/>
      <c r="P83" s="838"/>
      <c r="Q83" s="831">
        <f>'220.00.011.Расходы'!F35</f>
        <v>0</v>
      </c>
      <c r="R83" s="832"/>
      <c r="S83" s="832"/>
      <c r="T83" s="832"/>
      <c r="U83" s="832"/>
      <c r="V83" s="832"/>
      <c r="W83" s="833"/>
    </row>
    <row r="84" spans="1:23" ht="9.9499999999999993" customHeight="1">
      <c r="A84" s="830"/>
      <c r="B84" s="830"/>
      <c r="C84" s="830"/>
      <c r="D84" s="830"/>
      <c r="E84" s="830"/>
      <c r="F84" s="830"/>
      <c r="G84" s="830"/>
      <c r="H84" s="830"/>
      <c r="I84" s="830"/>
      <c r="J84" s="830"/>
      <c r="K84" s="830"/>
      <c r="L84" s="830"/>
      <c r="M84" s="830"/>
      <c r="N84" s="830"/>
      <c r="O84" s="830"/>
      <c r="P84" s="830"/>
      <c r="Q84" s="830"/>
      <c r="R84" s="830"/>
      <c r="S84" s="830"/>
      <c r="T84" s="830"/>
      <c r="U84" s="830"/>
      <c r="V84" s="830"/>
      <c r="W84" s="830"/>
    </row>
    <row r="85" spans="1:23" ht="10.5" customHeight="1">
      <c r="A85" s="481"/>
      <c r="B85" s="481"/>
      <c r="C85" s="482" t="s">
        <v>62</v>
      </c>
      <c r="D85" s="837" t="s">
        <v>63</v>
      </c>
      <c r="E85" s="837"/>
      <c r="F85" s="837"/>
      <c r="G85" s="837"/>
      <c r="H85" s="837"/>
      <c r="I85" s="837"/>
      <c r="J85" s="837"/>
      <c r="K85" s="837"/>
      <c r="L85" s="837"/>
      <c r="M85" s="837"/>
      <c r="N85" s="837"/>
      <c r="O85" s="837"/>
      <c r="P85" s="838"/>
      <c r="Q85" s="831">
        <f>'220.00.011.Расходы'!F41</f>
        <v>0</v>
      </c>
      <c r="R85" s="832"/>
      <c r="S85" s="832"/>
      <c r="T85" s="832"/>
      <c r="U85" s="832"/>
      <c r="V85" s="832"/>
      <c r="W85" s="833"/>
    </row>
    <row r="86" spans="1:23" ht="9.9499999999999993" customHeight="1">
      <c r="A86" s="830"/>
      <c r="B86" s="830"/>
      <c r="C86" s="830"/>
      <c r="D86" s="830"/>
      <c r="E86" s="830"/>
      <c r="F86" s="830"/>
      <c r="G86" s="830"/>
      <c r="H86" s="830"/>
      <c r="I86" s="830"/>
      <c r="J86" s="830"/>
      <c r="K86" s="830"/>
      <c r="L86" s="830"/>
      <c r="M86" s="830"/>
      <c r="N86" s="830"/>
      <c r="O86" s="830"/>
      <c r="P86" s="830"/>
      <c r="Q86" s="830"/>
      <c r="R86" s="830"/>
      <c r="S86" s="830"/>
      <c r="T86" s="830"/>
      <c r="U86" s="830"/>
      <c r="V86" s="830"/>
      <c r="W86" s="830"/>
    </row>
    <row r="87" spans="1:23" ht="14.25" customHeight="1">
      <c r="A87" s="481"/>
      <c r="B87" s="481"/>
      <c r="C87" s="482" t="s">
        <v>64</v>
      </c>
      <c r="D87" s="837" t="s">
        <v>65</v>
      </c>
      <c r="E87" s="837"/>
      <c r="F87" s="837"/>
      <c r="G87" s="837"/>
      <c r="H87" s="837"/>
      <c r="I87" s="837"/>
      <c r="J87" s="837"/>
      <c r="K87" s="837"/>
      <c r="L87" s="837"/>
      <c r="M87" s="837"/>
      <c r="N87" s="837"/>
      <c r="O87" s="837"/>
      <c r="P87" s="838"/>
      <c r="Q87" s="831">
        <f>'220.00.011.Расходы'!F47</f>
        <v>0</v>
      </c>
      <c r="R87" s="832"/>
      <c r="S87" s="832"/>
      <c r="T87" s="832"/>
      <c r="U87" s="832"/>
      <c r="V87" s="832"/>
      <c r="W87" s="833"/>
    </row>
    <row r="88" spans="1:23" ht="9.9499999999999993" customHeight="1">
      <c r="A88" s="830"/>
      <c r="B88" s="830"/>
      <c r="C88" s="830"/>
      <c r="D88" s="830"/>
      <c r="E88" s="830"/>
      <c r="F88" s="830"/>
      <c r="G88" s="830"/>
      <c r="H88" s="830"/>
      <c r="I88" s="830"/>
      <c r="J88" s="830"/>
      <c r="K88" s="830"/>
      <c r="L88" s="830"/>
      <c r="M88" s="830"/>
      <c r="N88" s="830"/>
      <c r="O88" s="830"/>
      <c r="P88" s="830"/>
      <c r="Q88" s="830"/>
      <c r="R88" s="830"/>
      <c r="S88" s="830"/>
      <c r="T88" s="830"/>
      <c r="U88" s="830"/>
      <c r="V88" s="830"/>
      <c r="W88" s="830"/>
    </row>
    <row r="89" spans="1:23" ht="11.25" customHeight="1">
      <c r="A89" s="481"/>
      <c r="B89" s="481"/>
      <c r="C89" s="482" t="s">
        <v>66</v>
      </c>
      <c r="D89" s="837" t="s">
        <v>67</v>
      </c>
      <c r="E89" s="837"/>
      <c r="F89" s="837"/>
      <c r="G89" s="837"/>
      <c r="H89" s="837"/>
      <c r="I89" s="837"/>
      <c r="J89" s="837"/>
      <c r="K89" s="837"/>
      <c r="L89" s="837"/>
      <c r="M89" s="837"/>
      <c r="N89" s="837"/>
      <c r="O89" s="837"/>
      <c r="P89" s="838"/>
      <c r="Q89" s="831">
        <f>'220.00.011.Расходы'!F53</f>
        <v>0</v>
      </c>
      <c r="R89" s="832"/>
      <c r="S89" s="832"/>
      <c r="T89" s="832"/>
      <c r="U89" s="832"/>
      <c r="V89" s="832"/>
      <c r="W89" s="833"/>
    </row>
    <row r="90" spans="1:23" ht="9.9499999999999993" customHeight="1">
      <c r="A90" s="830"/>
      <c r="B90" s="830"/>
      <c r="C90" s="830"/>
      <c r="D90" s="830"/>
      <c r="E90" s="830"/>
      <c r="F90" s="830"/>
      <c r="G90" s="830"/>
      <c r="H90" s="830"/>
      <c r="I90" s="830"/>
      <c r="J90" s="830"/>
      <c r="K90" s="830"/>
      <c r="L90" s="830"/>
      <c r="M90" s="830"/>
      <c r="N90" s="830"/>
      <c r="O90" s="830"/>
      <c r="P90" s="830"/>
      <c r="Q90" s="830"/>
      <c r="R90" s="830"/>
      <c r="S90" s="830"/>
      <c r="T90" s="830"/>
      <c r="U90" s="830"/>
      <c r="V90" s="830"/>
      <c r="W90" s="830"/>
    </row>
    <row r="91" spans="1:23" ht="15.75" customHeight="1">
      <c r="A91" s="481"/>
      <c r="B91" s="481"/>
      <c r="C91" s="482" t="s">
        <v>68</v>
      </c>
      <c r="D91" s="837" t="s">
        <v>69</v>
      </c>
      <c r="E91" s="837"/>
      <c r="F91" s="837"/>
      <c r="G91" s="837"/>
      <c r="H91" s="837"/>
      <c r="I91" s="837"/>
      <c r="J91" s="837"/>
      <c r="K91" s="837"/>
      <c r="L91" s="837"/>
      <c r="M91" s="837"/>
      <c r="N91" s="837"/>
      <c r="O91" s="837"/>
      <c r="P91" s="838"/>
      <c r="Q91" s="831">
        <f>'220.00.011.Расходы'!F63</f>
        <v>0</v>
      </c>
      <c r="R91" s="832"/>
      <c r="S91" s="832"/>
      <c r="T91" s="832"/>
      <c r="U91" s="832"/>
      <c r="V91" s="832"/>
      <c r="W91" s="833"/>
    </row>
    <row r="92" spans="1:23" ht="9.9499999999999993" customHeight="1">
      <c r="A92" s="830"/>
      <c r="B92" s="830"/>
      <c r="C92" s="830"/>
      <c r="D92" s="830"/>
      <c r="E92" s="830"/>
      <c r="F92" s="830"/>
      <c r="G92" s="830"/>
      <c r="H92" s="830"/>
      <c r="I92" s="830"/>
      <c r="J92" s="830"/>
      <c r="K92" s="830"/>
      <c r="L92" s="830"/>
      <c r="M92" s="830"/>
      <c r="N92" s="830"/>
      <c r="O92" s="830"/>
      <c r="P92" s="830"/>
      <c r="Q92" s="830"/>
      <c r="R92" s="830"/>
      <c r="S92" s="830"/>
      <c r="T92" s="830"/>
      <c r="U92" s="830"/>
      <c r="V92" s="830"/>
      <c r="W92" s="830"/>
    </row>
    <row r="93" spans="1:23" s="495" customFormat="1" ht="24.75" customHeight="1">
      <c r="A93" s="483"/>
      <c r="B93" s="484" t="s">
        <v>70</v>
      </c>
      <c r="C93" s="821" t="s">
        <v>71</v>
      </c>
      <c r="D93" s="822"/>
      <c r="E93" s="822"/>
      <c r="F93" s="822"/>
      <c r="G93" s="822"/>
      <c r="H93" s="822"/>
      <c r="I93" s="822"/>
      <c r="J93" s="822"/>
      <c r="K93" s="822"/>
      <c r="L93" s="822"/>
      <c r="M93" s="822"/>
      <c r="N93" s="822"/>
      <c r="O93" s="822"/>
      <c r="P93" s="823"/>
      <c r="Q93" s="831">
        <f>'220.00.011.Расходы'!F68</f>
        <v>0</v>
      </c>
      <c r="R93" s="832"/>
      <c r="S93" s="832"/>
      <c r="T93" s="832"/>
      <c r="U93" s="832"/>
      <c r="V93" s="832"/>
      <c r="W93" s="833"/>
    </row>
    <row r="94" spans="1:23" ht="9.9499999999999993" customHeight="1">
      <c r="A94" s="830"/>
      <c r="B94" s="830"/>
      <c r="C94" s="830"/>
      <c r="D94" s="830"/>
      <c r="E94" s="830"/>
      <c r="F94" s="830"/>
      <c r="G94" s="830"/>
      <c r="H94" s="830"/>
      <c r="I94" s="830"/>
      <c r="J94" s="830"/>
      <c r="K94" s="830"/>
      <c r="L94" s="830"/>
      <c r="M94" s="830"/>
      <c r="N94" s="830"/>
      <c r="O94" s="830"/>
      <c r="P94" s="830"/>
      <c r="Q94" s="830"/>
      <c r="R94" s="830"/>
      <c r="S94" s="830"/>
      <c r="T94" s="830"/>
      <c r="U94" s="830"/>
      <c r="V94" s="830"/>
      <c r="W94" s="830"/>
    </row>
    <row r="95" spans="1:23" s="495" customFormat="1" ht="49.5" customHeight="1">
      <c r="A95" s="483"/>
      <c r="B95" s="485" t="s">
        <v>72</v>
      </c>
      <c r="C95" s="834" t="s">
        <v>73</v>
      </c>
      <c r="D95" s="835"/>
      <c r="E95" s="835"/>
      <c r="F95" s="835"/>
      <c r="G95" s="835"/>
      <c r="H95" s="835"/>
      <c r="I95" s="835"/>
      <c r="J95" s="835"/>
      <c r="K95" s="835"/>
      <c r="L95" s="835"/>
      <c r="M95" s="835"/>
      <c r="N95" s="835"/>
      <c r="O95" s="835"/>
      <c r="P95" s="836"/>
      <c r="Q95" s="831">
        <f>'220.00.011.Расходы'!F74</f>
        <v>0</v>
      </c>
      <c r="R95" s="832"/>
      <c r="S95" s="832"/>
      <c r="T95" s="832"/>
      <c r="U95" s="832"/>
      <c r="V95" s="832"/>
      <c r="W95" s="833"/>
    </row>
    <row r="96" spans="1:23" ht="9.9499999999999993" customHeight="1">
      <c r="A96" s="830"/>
      <c r="B96" s="830"/>
      <c r="C96" s="830"/>
      <c r="D96" s="830"/>
      <c r="E96" s="830"/>
      <c r="F96" s="830"/>
      <c r="G96" s="830"/>
      <c r="H96" s="830"/>
      <c r="I96" s="830"/>
      <c r="J96" s="830"/>
      <c r="K96" s="830"/>
      <c r="L96" s="830"/>
      <c r="M96" s="830"/>
      <c r="N96" s="830"/>
      <c r="O96" s="830"/>
      <c r="P96" s="830"/>
      <c r="Q96" s="830"/>
      <c r="R96" s="830"/>
      <c r="S96" s="830"/>
      <c r="T96" s="830"/>
      <c r="U96" s="830"/>
      <c r="V96" s="830"/>
      <c r="W96" s="830"/>
    </row>
    <row r="97" spans="1:25" s="495" customFormat="1" ht="24" customHeight="1">
      <c r="A97" s="483"/>
      <c r="B97" s="485" t="s">
        <v>74</v>
      </c>
      <c r="C97" s="821" t="s">
        <v>75</v>
      </c>
      <c r="D97" s="822"/>
      <c r="E97" s="822"/>
      <c r="F97" s="822"/>
      <c r="G97" s="822"/>
      <c r="H97" s="822"/>
      <c r="I97" s="822"/>
      <c r="J97" s="822"/>
      <c r="K97" s="822"/>
      <c r="L97" s="822"/>
      <c r="M97" s="822"/>
      <c r="N97" s="822"/>
      <c r="O97" s="822"/>
      <c r="P97" s="823"/>
      <c r="Q97" s="831">
        <f>'220.00.011.Расходы'!F80</f>
        <v>0</v>
      </c>
      <c r="R97" s="832"/>
      <c r="S97" s="832"/>
      <c r="T97" s="832"/>
      <c r="U97" s="832"/>
      <c r="V97" s="832"/>
      <c r="W97" s="833"/>
    </row>
    <row r="98" spans="1:25" ht="9.9499999999999993" customHeight="1">
      <c r="A98" s="830"/>
      <c r="B98" s="830"/>
      <c r="C98" s="830"/>
      <c r="D98" s="830"/>
      <c r="E98" s="830"/>
      <c r="F98" s="830"/>
      <c r="G98" s="830"/>
      <c r="H98" s="830"/>
      <c r="I98" s="830"/>
      <c r="J98" s="830"/>
      <c r="K98" s="830"/>
      <c r="L98" s="830"/>
      <c r="M98" s="830"/>
      <c r="N98" s="830"/>
      <c r="O98" s="830"/>
      <c r="P98" s="830"/>
      <c r="Q98" s="830"/>
      <c r="R98" s="830"/>
      <c r="S98" s="830"/>
      <c r="T98" s="830"/>
      <c r="U98" s="830"/>
      <c r="V98" s="830"/>
      <c r="W98" s="830"/>
    </row>
    <row r="99" spans="1:25" s="495" customFormat="1" ht="36.75" customHeight="1">
      <c r="A99" s="483"/>
      <c r="B99" s="485" t="s">
        <v>76</v>
      </c>
      <c r="C99" s="821" t="s">
        <v>77</v>
      </c>
      <c r="D99" s="822"/>
      <c r="E99" s="822"/>
      <c r="F99" s="822"/>
      <c r="G99" s="822"/>
      <c r="H99" s="822"/>
      <c r="I99" s="822"/>
      <c r="J99" s="822"/>
      <c r="K99" s="822"/>
      <c r="L99" s="822"/>
      <c r="M99" s="822"/>
      <c r="N99" s="822"/>
      <c r="O99" s="822"/>
      <c r="P99" s="823"/>
      <c r="Q99" s="831">
        <f>'220.00.011.Расходы'!F86</f>
        <v>0</v>
      </c>
      <c r="R99" s="832"/>
      <c r="S99" s="832"/>
      <c r="T99" s="832"/>
      <c r="U99" s="832"/>
      <c r="V99" s="832"/>
      <c r="W99" s="833"/>
    </row>
    <row r="100" spans="1:25" ht="9.9499999999999993" customHeight="1">
      <c r="A100" s="830"/>
      <c r="B100" s="830"/>
      <c r="C100" s="830"/>
      <c r="D100" s="830"/>
      <c r="E100" s="830"/>
      <c r="F100" s="830"/>
      <c r="G100" s="830"/>
      <c r="H100" s="830"/>
      <c r="I100" s="830"/>
      <c r="J100" s="830"/>
      <c r="K100" s="830"/>
      <c r="L100" s="830"/>
      <c r="M100" s="830"/>
      <c r="N100" s="830"/>
      <c r="O100" s="830"/>
      <c r="P100" s="830"/>
      <c r="Q100" s="830"/>
      <c r="R100" s="830"/>
      <c r="S100" s="830"/>
      <c r="T100" s="830"/>
      <c r="U100" s="830"/>
      <c r="V100" s="830"/>
      <c r="W100" s="830"/>
    </row>
    <row r="101" spans="1:25" s="495" customFormat="1" ht="24" customHeight="1">
      <c r="A101" s="483"/>
      <c r="B101" s="485" t="s">
        <v>78</v>
      </c>
      <c r="C101" s="821" t="s">
        <v>621</v>
      </c>
      <c r="D101" s="822"/>
      <c r="E101" s="822"/>
      <c r="F101" s="822"/>
      <c r="G101" s="822"/>
      <c r="H101" s="822"/>
      <c r="I101" s="822"/>
      <c r="J101" s="822"/>
      <c r="K101" s="822"/>
      <c r="L101" s="822"/>
      <c r="M101" s="822"/>
      <c r="N101" s="822"/>
      <c r="O101" s="822"/>
      <c r="P101" s="823"/>
      <c r="Q101" s="831">
        <f>'220.00.011.Расходы'!F92</f>
        <v>0</v>
      </c>
      <c r="R101" s="832"/>
      <c r="S101" s="832"/>
      <c r="T101" s="832"/>
      <c r="U101" s="832"/>
      <c r="V101" s="832"/>
      <c r="W101" s="833"/>
    </row>
    <row r="102" spans="1:25" ht="9.9499999999999993" customHeight="1">
      <c r="A102" s="830"/>
      <c r="B102" s="830"/>
      <c r="C102" s="830"/>
      <c r="D102" s="830"/>
      <c r="E102" s="830"/>
      <c r="F102" s="830"/>
      <c r="G102" s="830"/>
      <c r="H102" s="830"/>
      <c r="I102" s="830"/>
      <c r="J102" s="830"/>
      <c r="K102" s="830"/>
      <c r="L102" s="830"/>
      <c r="M102" s="830"/>
      <c r="N102" s="830"/>
      <c r="O102" s="830"/>
      <c r="P102" s="830"/>
      <c r="Q102" s="830"/>
      <c r="R102" s="830"/>
      <c r="S102" s="830"/>
      <c r="T102" s="830"/>
      <c r="U102" s="830"/>
      <c r="V102" s="830"/>
      <c r="W102" s="830"/>
    </row>
    <row r="103" spans="1:25" s="495" customFormat="1" ht="38.25" customHeight="1">
      <c r="A103" s="483"/>
      <c r="B103" s="485" t="s">
        <v>79</v>
      </c>
      <c r="C103" s="821" t="s">
        <v>80</v>
      </c>
      <c r="D103" s="822"/>
      <c r="E103" s="822"/>
      <c r="F103" s="822"/>
      <c r="G103" s="822"/>
      <c r="H103" s="822"/>
      <c r="I103" s="822"/>
      <c r="J103" s="822"/>
      <c r="K103" s="822"/>
      <c r="L103" s="822"/>
      <c r="M103" s="822"/>
      <c r="N103" s="822"/>
      <c r="O103" s="822"/>
      <c r="P103" s="823"/>
      <c r="Q103" s="831">
        <f>'220.00.011.Расходы'!F98</f>
        <v>0</v>
      </c>
      <c r="R103" s="832"/>
      <c r="S103" s="832"/>
      <c r="T103" s="832"/>
      <c r="U103" s="832"/>
      <c r="V103" s="832"/>
      <c r="W103" s="833"/>
    </row>
    <row r="104" spans="1:25" ht="9.9499999999999993" customHeight="1">
      <c r="A104" s="830"/>
      <c r="B104" s="830"/>
      <c r="C104" s="830"/>
      <c r="D104" s="830"/>
      <c r="E104" s="830"/>
      <c r="F104" s="830"/>
      <c r="G104" s="830"/>
      <c r="H104" s="830"/>
      <c r="I104" s="830"/>
      <c r="J104" s="830"/>
      <c r="K104" s="830"/>
      <c r="L104" s="830"/>
      <c r="M104" s="830"/>
      <c r="N104" s="830"/>
      <c r="O104" s="830"/>
      <c r="P104" s="830"/>
      <c r="Q104" s="830"/>
      <c r="R104" s="830"/>
      <c r="S104" s="830"/>
      <c r="T104" s="830"/>
      <c r="U104" s="830"/>
      <c r="V104" s="830"/>
      <c r="W104" s="830"/>
    </row>
    <row r="105" spans="1:25" s="495" customFormat="1" ht="13.5" customHeight="1">
      <c r="A105" s="767" t="s">
        <v>39</v>
      </c>
      <c r="B105" s="768"/>
      <c r="C105" s="821" t="s">
        <v>82</v>
      </c>
      <c r="D105" s="822"/>
      <c r="E105" s="822"/>
      <c r="F105" s="822"/>
      <c r="G105" s="822"/>
      <c r="H105" s="822"/>
      <c r="I105" s="822"/>
      <c r="J105" s="822"/>
      <c r="K105" s="822"/>
      <c r="L105" s="822"/>
      <c r="M105" s="822"/>
      <c r="N105" s="822"/>
      <c r="O105" s="822"/>
      <c r="P105" s="823"/>
      <c r="Q105" s="787">
        <f>'220.00.012.Штрафы'!G12</f>
        <v>0</v>
      </c>
      <c r="R105" s="788"/>
      <c r="S105" s="788"/>
      <c r="T105" s="788"/>
      <c r="U105" s="788"/>
      <c r="V105" s="788"/>
      <c r="W105" s="789"/>
      <c r="X105" s="526">
        <f>'220.00.012.Штрафы'!I12</f>
        <v>0</v>
      </c>
      <c r="Y105" s="526">
        <f>'220.00.012.Штрафы'!J12</f>
        <v>0</v>
      </c>
    </row>
    <row r="106" spans="1:25" s="495" customFormat="1" ht="9.9499999999999993" customHeight="1">
      <c r="A106" s="829"/>
      <c r="B106" s="829"/>
      <c r="C106" s="829"/>
      <c r="D106" s="829"/>
      <c r="E106" s="829"/>
      <c r="F106" s="829"/>
      <c r="G106" s="829"/>
      <c r="H106" s="829"/>
      <c r="I106" s="829"/>
      <c r="J106" s="829"/>
      <c r="K106" s="829"/>
      <c r="L106" s="829"/>
      <c r="M106" s="829"/>
      <c r="N106" s="829"/>
      <c r="O106" s="829"/>
      <c r="P106" s="829"/>
      <c r="Q106" s="829"/>
      <c r="R106" s="829"/>
      <c r="S106" s="829"/>
      <c r="T106" s="829"/>
      <c r="U106" s="829"/>
      <c r="V106" s="829"/>
      <c r="W106" s="829"/>
    </row>
    <row r="107" spans="1:25" ht="26.25" customHeight="1">
      <c r="A107" s="767" t="s">
        <v>40</v>
      </c>
      <c r="B107" s="768"/>
      <c r="C107" s="790" t="s">
        <v>622</v>
      </c>
      <c r="D107" s="779"/>
      <c r="E107" s="779"/>
      <c r="F107" s="779"/>
      <c r="G107" s="779"/>
      <c r="H107" s="779"/>
      <c r="I107" s="779"/>
      <c r="J107" s="779"/>
      <c r="K107" s="779"/>
      <c r="L107" s="779"/>
      <c r="M107" s="779"/>
      <c r="N107" s="779"/>
      <c r="O107" s="779"/>
      <c r="P107" s="780"/>
      <c r="Q107" s="787">
        <f>'220.00.013.НДС'!F35</f>
        <v>0</v>
      </c>
      <c r="R107" s="788"/>
      <c r="S107" s="788"/>
      <c r="T107" s="788"/>
      <c r="U107" s="788"/>
      <c r="V107" s="788"/>
      <c r="W107" s="789"/>
      <c r="X107" s="525">
        <f>'220.00.013.НДС'!G35</f>
        <v>0</v>
      </c>
      <c r="Y107" s="525">
        <f>'220.00.013.НДС'!H35</f>
        <v>0</v>
      </c>
    </row>
    <row r="108" spans="1:25" ht="9.9499999999999993" customHeight="1">
      <c r="A108" s="764"/>
      <c r="B108" s="764"/>
      <c r="C108" s="764"/>
      <c r="D108" s="764"/>
      <c r="E108" s="764"/>
      <c r="F108" s="764"/>
      <c r="G108" s="764"/>
      <c r="H108" s="764"/>
      <c r="I108" s="764"/>
      <c r="J108" s="764"/>
      <c r="K108" s="764"/>
      <c r="L108" s="764"/>
      <c r="M108" s="764"/>
      <c r="N108" s="764"/>
      <c r="O108" s="764"/>
      <c r="P108" s="764"/>
      <c r="Q108" s="764"/>
      <c r="R108" s="764"/>
      <c r="S108" s="764"/>
      <c r="T108" s="764"/>
      <c r="U108" s="764"/>
      <c r="V108" s="764"/>
      <c r="W108" s="764"/>
    </row>
    <row r="109" spans="1:25" ht="18" customHeight="1">
      <c r="A109" s="767" t="s">
        <v>41</v>
      </c>
      <c r="B109" s="768"/>
      <c r="C109" s="815" t="s">
        <v>618</v>
      </c>
      <c r="D109" s="816"/>
      <c r="E109" s="816"/>
      <c r="F109" s="816"/>
      <c r="G109" s="816"/>
      <c r="H109" s="816"/>
      <c r="I109" s="816"/>
      <c r="J109" s="816"/>
      <c r="K109" s="816"/>
      <c r="L109" s="816"/>
      <c r="M109" s="816"/>
      <c r="N109" s="816"/>
      <c r="O109" s="816"/>
      <c r="P109" s="817"/>
      <c r="Q109" s="787">
        <f>'Зарплата и дох.раб.'!R29</f>
        <v>53550</v>
      </c>
      <c r="R109" s="788"/>
      <c r="S109" s="788"/>
      <c r="T109" s="788"/>
      <c r="U109" s="788"/>
      <c r="V109" s="788"/>
      <c r="W109" s="789"/>
      <c r="X109" s="524">
        <f>'Зарплата и дох.раб.'!R32</f>
        <v>0</v>
      </c>
      <c r="Y109" s="524">
        <f>'Зарплата и дох.раб.'!S32</f>
        <v>53550</v>
      </c>
    </row>
    <row r="110" spans="1:25" ht="9.9499999999999993" customHeight="1">
      <c r="A110" s="764"/>
      <c r="B110" s="764"/>
      <c r="C110" s="764"/>
      <c r="D110" s="764"/>
      <c r="E110" s="764"/>
      <c r="F110" s="764"/>
      <c r="G110" s="764"/>
      <c r="H110" s="764"/>
      <c r="I110" s="764"/>
      <c r="J110" s="764"/>
      <c r="K110" s="764"/>
      <c r="L110" s="764"/>
      <c r="M110" s="764"/>
      <c r="N110" s="764"/>
      <c r="O110" s="764"/>
      <c r="P110" s="764"/>
      <c r="Q110" s="764"/>
      <c r="R110" s="764"/>
      <c r="S110" s="764"/>
      <c r="T110" s="764"/>
      <c r="U110" s="764"/>
      <c r="V110" s="764"/>
      <c r="W110" s="764"/>
    </row>
    <row r="111" spans="1:25" ht="12.75" customHeight="1">
      <c r="A111" s="767" t="s">
        <v>42</v>
      </c>
      <c r="B111" s="768"/>
      <c r="C111" s="790" t="s">
        <v>160</v>
      </c>
      <c r="D111" s="779"/>
      <c r="E111" s="779"/>
      <c r="F111" s="779"/>
      <c r="G111" s="779"/>
      <c r="H111" s="779"/>
      <c r="I111" s="779"/>
      <c r="J111" s="779"/>
      <c r="K111" s="779"/>
      <c r="L111" s="779"/>
      <c r="M111" s="779"/>
      <c r="N111" s="779"/>
      <c r="O111" s="779"/>
      <c r="P111" s="780"/>
      <c r="Q111" s="787">
        <f>'220.00.015.Вознагр.'!E32</f>
        <v>0</v>
      </c>
      <c r="R111" s="788"/>
      <c r="S111" s="788"/>
      <c r="T111" s="788"/>
      <c r="U111" s="788"/>
      <c r="V111" s="788"/>
      <c r="W111" s="789"/>
      <c r="X111" s="524">
        <f>'220.00.015.Вознагр.'!J32</f>
        <v>0</v>
      </c>
      <c r="Y111" s="524">
        <f>'220.00.015.Вознагр.'!K32</f>
        <v>0</v>
      </c>
    </row>
    <row r="112" spans="1:25" ht="9.9499999999999993" customHeight="1">
      <c r="A112" s="764"/>
      <c r="B112" s="764"/>
      <c r="C112" s="764"/>
      <c r="D112" s="764"/>
      <c r="E112" s="764"/>
      <c r="F112" s="764"/>
      <c r="G112" s="764"/>
      <c r="H112" s="764"/>
      <c r="I112" s="764"/>
      <c r="J112" s="764"/>
      <c r="K112" s="764"/>
      <c r="L112" s="764"/>
      <c r="M112" s="764"/>
      <c r="N112" s="764"/>
      <c r="O112" s="764"/>
      <c r="P112" s="764"/>
      <c r="Q112" s="764"/>
      <c r="R112" s="764"/>
      <c r="S112" s="764"/>
      <c r="T112" s="764"/>
      <c r="U112" s="764"/>
      <c r="V112" s="764"/>
      <c r="W112" s="764"/>
    </row>
    <row r="113" spans="1:27">
      <c r="A113" s="767" t="s">
        <v>43</v>
      </c>
      <c r="B113" s="768"/>
      <c r="C113" s="790" t="s">
        <v>161</v>
      </c>
      <c r="D113" s="779"/>
      <c r="E113" s="779"/>
      <c r="F113" s="779"/>
      <c r="G113" s="779"/>
      <c r="H113" s="779"/>
      <c r="I113" s="779"/>
      <c r="J113" s="779"/>
      <c r="K113" s="779"/>
      <c r="L113" s="779"/>
      <c r="M113" s="779"/>
      <c r="N113" s="779"/>
      <c r="O113" s="779"/>
      <c r="P113" s="780"/>
      <c r="Q113" s="787">
        <f>'220.00.016. Предст.р-ды'!F18</f>
        <v>0</v>
      </c>
      <c r="R113" s="788"/>
      <c r="S113" s="788"/>
      <c r="T113" s="788"/>
      <c r="U113" s="788"/>
      <c r="V113" s="788"/>
      <c r="W113" s="789"/>
      <c r="X113" s="524">
        <f>'220.00.016. Предст.р-ды'!H18</f>
        <v>0</v>
      </c>
      <c r="Y113" s="524">
        <f>'220.00.016. Предст.р-ды'!I18</f>
        <v>0</v>
      </c>
    </row>
    <row r="114" spans="1:27" ht="9.9499999999999993" customHeight="1">
      <c r="A114" s="824"/>
      <c r="B114" s="824"/>
      <c r="C114" s="825"/>
      <c r="D114" s="825"/>
      <c r="E114" s="825"/>
      <c r="F114" s="825"/>
      <c r="G114" s="825"/>
      <c r="H114" s="825"/>
      <c r="I114" s="825"/>
      <c r="J114" s="825"/>
      <c r="K114" s="825"/>
      <c r="L114" s="825"/>
      <c r="M114" s="825"/>
      <c r="N114" s="825"/>
      <c r="O114" s="825"/>
      <c r="P114" s="825"/>
      <c r="Q114" s="825"/>
      <c r="R114" s="825"/>
      <c r="S114" s="825"/>
      <c r="T114" s="825"/>
      <c r="U114" s="825"/>
      <c r="V114" s="825"/>
      <c r="W114" s="825"/>
    </row>
    <row r="115" spans="1:27">
      <c r="A115" s="767" t="s">
        <v>44</v>
      </c>
      <c r="B115" s="768"/>
      <c r="C115" s="790" t="s">
        <v>90</v>
      </c>
      <c r="D115" s="779"/>
      <c r="E115" s="779"/>
      <c r="F115" s="779"/>
      <c r="G115" s="779"/>
      <c r="H115" s="779"/>
      <c r="I115" s="779"/>
      <c r="J115" s="779"/>
      <c r="K115" s="779"/>
      <c r="L115" s="779"/>
      <c r="M115" s="779"/>
      <c r="N115" s="779"/>
      <c r="O115" s="779"/>
      <c r="P115" s="780"/>
      <c r="Q115" s="787">
        <f>'220.00.017.Сомн.треб.'!F12</f>
        <v>0</v>
      </c>
      <c r="R115" s="788"/>
      <c r="S115" s="788"/>
      <c r="T115" s="788"/>
      <c r="U115" s="788"/>
      <c r="V115" s="788"/>
      <c r="W115" s="789"/>
      <c r="X115" s="524">
        <f>'220.00.017.Сомн.треб.'!H12</f>
        <v>0</v>
      </c>
      <c r="Y115" s="524">
        <f>'220.00.017.Сомн.треб.'!I12</f>
        <v>0</v>
      </c>
    </row>
    <row r="116" spans="1:27" ht="9.9499999999999993" customHeight="1">
      <c r="A116" s="764"/>
      <c r="B116" s="764"/>
      <c r="C116" s="764"/>
      <c r="D116" s="764"/>
      <c r="E116" s="764"/>
      <c r="F116" s="764"/>
      <c r="G116" s="764"/>
      <c r="H116" s="764"/>
      <c r="I116" s="764"/>
      <c r="J116" s="764"/>
      <c r="K116" s="764"/>
      <c r="L116" s="764"/>
      <c r="M116" s="764"/>
      <c r="N116" s="764"/>
      <c r="O116" s="764"/>
      <c r="P116" s="764"/>
      <c r="Q116" s="764"/>
      <c r="R116" s="764"/>
      <c r="S116" s="764"/>
      <c r="T116" s="764"/>
      <c r="U116" s="764"/>
      <c r="V116" s="764"/>
      <c r="W116" s="764"/>
    </row>
    <row r="117" spans="1:27" ht="25.5" customHeight="1">
      <c r="A117" s="767" t="s">
        <v>46</v>
      </c>
      <c r="B117" s="768"/>
      <c r="C117" s="790" t="s">
        <v>93</v>
      </c>
      <c r="D117" s="779"/>
      <c r="E117" s="779"/>
      <c r="F117" s="779"/>
      <c r="G117" s="779"/>
      <c r="H117" s="779"/>
      <c r="I117" s="779"/>
      <c r="J117" s="779"/>
      <c r="K117" s="779"/>
      <c r="L117" s="779"/>
      <c r="M117" s="779"/>
      <c r="N117" s="779"/>
      <c r="O117" s="779"/>
      <c r="P117" s="780"/>
      <c r="Q117" s="787">
        <f>'220.00.018.Налоги'!G15</f>
        <v>0</v>
      </c>
      <c r="R117" s="788"/>
      <c r="S117" s="788"/>
      <c r="T117" s="788"/>
      <c r="U117" s="788"/>
      <c r="V117" s="788"/>
      <c r="W117" s="789"/>
      <c r="X117" s="524">
        <f>'220.00.018.Налоги'!H15</f>
        <v>0</v>
      </c>
      <c r="Y117" s="524">
        <f>'220.00.018.Налоги'!I15</f>
        <v>0</v>
      </c>
    </row>
    <row r="118" spans="1:27" ht="9.9499999999999993" customHeight="1">
      <c r="A118" s="824"/>
      <c r="B118" s="824"/>
      <c r="C118" s="825"/>
      <c r="D118" s="825"/>
      <c r="E118" s="825"/>
      <c r="F118" s="825"/>
      <c r="G118" s="825"/>
      <c r="H118" s="825"/>
      <c r="I118" s="825"/>
      <c r="J118" s="825"/>
      <c r="K118" s="825"/>
      <c r="L118" s="825"/>
      <c r="M118" s="825"/>
      <c r="N118" s="825"/>
      <c r="O118" s="825"/>
      <c r="P118" s="825"/>
      <c r="Q118" s="825"/>
      <c r="R118" s="825"/>
      <c r="S118" s="825"/>
      <c r="T118" s="825"/>
      <c r="U118" s="825"/>
      <c r="V118" s="825"/>
      <c r="W118" s="825"/>
    </row>
    <row r="119" spans="1:27" ht="21.75" customHeight="1">
      <c r="A119" s="767" t="s">
        <v>81</v>
      </c>
      <c r="B119" s="768"/>
      <c r="C119" s="790" t="s">
        <v>162</v>
      </c>
      <c r="D119" s="779"/>
      <c r="E119" s="779"/>
      <c r="F119" s="779"/>
      <c r="G119" s="779"/>
      <c r="H119" s="779"/>
      <c r="I119" s="779"/>
      <c r="J119" s="779"/>
      <c r="K119" s="779"/>
      <c r="L119" s="779"/>
      <c r="M119" s="779"/>
      <c r="N119" s="779"/>
      <c r="O119" s="779"/>
      <c r="P119" s="780"/>
      <c r="Q119" s="787">
        <f>'220.04.Фикс.активы'!S112+'220.04.Фикс.активы'!S122</f>
        <v>0</v>
      </c>
      <c r="R119" s="788"/>
      <c r="S119" s="788"/>
      <c r="T119" s="788"/>
      <c r="U119" s="788"/>
      <c r="V119" s="788"/>
      <c r="W119" s="789"/>
      <c r="X119" s="523" t="e">
        <f>'220.04.Фикс.активы'!T112</f>
        <v>#DIV/0!</v>
      </c>
      <c r="Y119" s="523" t="e">
        <f>'220.04.Фикс.активы'!U112</f>
        <v>#DIV/0!</v>
      </c>
      <c r="AA119" s="494"/>
    </row>
    <row r="120" spans="1:27" ht="9.9499999999999993" customHeight="1">
      <c r="A120" s="824"/>
      <c r="B120" s="824"/>
      <c r="C120" s="825"/>
      <c r="D120" s="825"/>
      <c r="E120" s="825"/>
      <c r="F120" s="825"/>
      <c r="G120" s="825"/>
      <c r="H120" s="825"/>
      <c r="I120" s="825"/>
      <c r="J120" s="825"/>
      <c r="K120" s="825"/>
      <c r="L120" s="825"/>
      <c r="M120" s="825"/>
      <c r="N120" s="825"/>
      <c r="O120" s="825"/>
      <c r="P120" s="825"/>
      <c r="Q120" s="825"/>
      <c r="R120" s="825"/>
      <c r="S120" s="825"/>
      <c r="T120" s="825"/>
      <c r="U120" s="825"/>
      <c r="V120" s="825"/>
      <c r="W120" s="825"/>
    </row>
    <row r="121" spans="1:27" ht="21.75" customHeight="1">
      <c r="A121" s="767" t="s">
        <v>83</v>
      </c>
      <c r="B121" s="768"/>
      <c r="C121" s="790" t="s">
        <v>619</v>
      </c>
      <c r="D121" s="779"/>
      <c r="E121" s="779"/>
      <c r="F121" s="779"/>
      <c r="G121" s="779"/>
      <c r="H121" s="779"/>
      <c r="I121" s="779"/>
      <c r="J121" s="779"/>
      <c r="K121" s="779"/>
      <c r="L121" s="779"/>
      <c r="M121" s="779"/>
      <c r="N121" s="779"/>
      <c r="O121" s="779"/>
      <c r="P121" s="780"/>
      <c r="Q121" s="787">
        <f>'220.00.020.Свод'!E12</f>
        <v>0</v>
      </c>
      <c r="R121" s="788"/>
      <c r="S121" s="788"/>
      <c r="T121" s="788"/>
      <c r="U121" s="788"/>
      <c r="V121" s="788"/>
      <c r="W121" s="789"/>
      <c r="X121" s="524">
        <f>'220.00.020.Свод'!F12</f>
        <v>0</v>
      </c>
      <c r="Y121" s="524">
        <f>'220.00.020.Свод'!G12</f>
        <v>0</v>
      </c>
    </row>
    <row r="122" spans="1:27" ht="9.9499999999999993" customHeight="1">
      <c r="A122" s="824"/>
      <c r="B122" s="824"/>
      <c r="C122" s="825"/>
      <c r="D122" s="825"/>
      <c r="E122" s="825"/>
      <c r="F122" s="825"/>
      <c r="G122" s="825"/>
      <c r="H122" s="825"/>
      <c r="I122" s="825"/>
      <c r="J122" s="825"/>
      <c r="K122" s="825"/>
      <c r="L122" s="825"/>
      <c r="M122" s="825"/>
      <c r="N122" s="825"/>
      <c r="O122" s="825"/>
      <c r="P122" s="825"/>
      <c r="Q122" s="825"/>
      <c r="R122" s="825"/>
      <c r="S122" s="825"/>
      <c r="T122" s="825"/>
      <c r="U122" s="825"/>
      <c r="V122" s="825"/>
      <c r="W122" s="825"/>
    </row>
    <row r="123" spans="1:27" ht="21.75" customHeight="1">
      <c r="A123" s="767" t="s">
        <v>84</v>
      </c>
      <c r="B123" s="768"/>
      <c r="C123" s="790" t="s">
        <v>620</v>
      </c>
      <c r="D123" s="779"/>
      <c r="E123" s="779"/>
      <c r="F123" s="779"/>
      <c r="G123" s="779"/>
      <c r="H123" s="779"/>
      <c r="I123" s="779"/>
      <c r="J123" s="779"/>
      <c r="K123" s="779"/>
      <c r="L123" s="779"/>
      <c r="M123" s="779"/>
      <c r="N123" s="779"/>
      <c r="O123" s="779"/>
      <c r="P123" s="780"/>
      <c r="Q123" s="787">
        <f>Q69+Q105+Q107+Q109+Q111+Q113+Q115+Q117+Q119+Q121</f>
        <v>53550</v>
      </c>
      <c r="R123" s="788"/>
      <c r="S123" s="788"/>
      <c r="T123" s="788"/>
      <c r="U123" s="788"/>
      <c r="V123" s="788"/>
      <c r="W123" s="789"/>
      <c r="X123" s="523" t="e">
        <f>X69+X105+X107+X109+X111+X113+X115+X117+X119+X121</f>
        <v>#DIV/0!</v>
      </c>
      <c r="Y123" s="523" t="e">
        <f>Y69+Y105+Y107+Y109+Y111+Y113+Y115+Y117+Y119+Y121</f>
        <v>#DIV/0!</v>
      </c>
      <c r="Z123" s="494"/>
      <c r="AA123" s="494"/>
    </row>
    <row r="124" spans="1:27" s="404" customFormat="1" ht="8.25" customHeight="1" thickBot="1">
      <c r="A124" s="826"/>
      <c r="B124" s="827"/>
      <c r="C124" s="827"/>
      <c r="D124" s="827"/>
      <c r="E124" s="827"/>
      <c r="F124" s="827"/>
      <c r="G124" s="827"/>
      <c r="H124" s="827"/>
      <c r="I124" s="827"/>
      <c r="J124" s="827"/>
      <c r="K124" s="827"/>
      <c r="L124" s="827"/>
      <c r="M124" s="827"/>
      <c r="N124" s="827"/>
      <c r="O124" s="827"/>
      <c r="P124" s="827"/>
      <c r="Q124" s="827"/>
      <c r="R124" s="827"/>
      <c r="S124" s="827"/>
      <c r="T124" s="827"/>
      <c r="U124" s="827"/>
      <c r="V124" s="827"/>
      <c r="W124" s="828"/>
    </row>
    <row r="125" spans="1:27" s="486" customFormat="1" ht="18.75" customHeight="1" thickBot="1">
      <c r="A125" s="800" t="s">
        <v>623</v>
      </c>
      <c r="B125" s="801"/>
      <c r="C125" s="801"/>
      <c r="D125" s="801"/>
      <c r="E125" s="801"/>
      <c r="F125" s="801"/>
      <c r="G125" s="801"/>
      <c r="H125" s="801"/>
      <c r="I125" s="801"/>
      <c r="J125" s="801"/>
      <c r="K125" s="801"/>
      <c r="L125" s="801"/>
      <c r="M125" s="801"/>
      <c r="N125" s="801"/>
      <c r="O125" s="801"/>
      <c r="P125" s="801"/>
      <c r="Q125" s="801"/>
      <c r="R125" s="801"/>
      <c r="S125" s="801"/>
      <c r="T125" s="801"/>
      <c r="U125" s="801"/>
      <c r="V125" s="801"/>
      <c r="W125" s="802"/>
    </row>
    <row r="126" spans="1:27" s="792" customFormat="1" ht="6.75" customHeight="1"/>
    <row r="127" spans="1:27" ht="15.75" customHeight="1">
      <c r="A127" s="767" t="s">
        <v>85</v>
      </c>
      <c r="B127" s="768"/>
      <c r="C127" s="815" t="s">
        <v>624</v>
      </c>
      <c r="D127" s="816"/>
      <c r="E127" s="816"/>
      <c r="F127" s="816"/>
      <c r="G127" s="816"/>
      <c r="H127" s="816"/>
      <c r="I127" s="816"/>
      <c r="J127" s="816"/>
      <c r="K127" s="816"/>
      <c r="L127" s="816"/>
      <c r="M127" s="816"/>
      <c r="N127" s="816"/>
      <c r="O127" s="816"/>
      <c r="P127" s="817"/>
      <c r="Q127" s="818">
        <f>'Зарплата и дох.раб.'!I27</f>
        <v>0</v>
      </c>
      <c r="R127" s="819"/>
      <c r="S127" s="819"/>
      <c r="T127" s="819"/>
      <c r="U127" s="819"/>
      <c r="V127" s="819"/>
      <c r="W127" s="820"/>
      <c r="X127" s="524">
        <f>'Зарплата и дох.раб.'!I32</f>
        <v>0</v>
      </c>
      <c r="Y127" s="524">
        <f>'Зарплата и дох.раб.'!J32</f>
        <v>0</v>
      </c>
    </row>
    <row r="128" spans="1:27" s="792" customFormat="1" ht="9.9499999999999993" customHeight="1">
      <c r="A128" s="792">
        <v>26129</v>
      </c>
    </row>
    <row r="129" spans="1:25" ht="28.5" customHeight="1">
      <c r="A129" s="767" t="s">
        <v>86</v>
      </c>
      <c r="B129" s="768"/>
      <c r="C129" s="821" t="s">
        <v>625</v>
      </c>
      <c r="D129" s="822"/>
      <c r="E129" s="822"/>
      <c r="F129" s="822"/>
      <c r="G129" s="822"/>
      <c r="H129" s="822"/>
      <c r="I129" s="822"/>
      <c r="J129" s="822"/>
      <c r="K129" s="822"/>
      <c r="L129" s="822"/>
      <c r="M129" s="822"/>
      <c r="N129" s="822"/>
      <c r="O129" s="822"/>
      <c r="P129" s="823"/>
      <c r="Q129" s="818">
        <f>'220.00.023.Страховка'!F13</f>
        <v>0</v>
      </c>
      <c r="R129" s="819"/>
      <c r="S129" s="819"/>
      <c r="T129" s="819"/>
      <c r="U129" s="819"/>
      <c r="V129" s="819"/>
      <c r="W129" s="820"/>
      <c r="X129" s="524">
        <f>'220.00.023.Страховка'!G13</f>
        <v>0</v>
      </c>
      <c r="Y129" s="524">
        <f>'220.00.023.Страховка'!H13</f>
        <v>0</v>
      </c>
    </row>
    <row r="130" spans="1:25" s="792" customFormat="1" ht="9.9499999999999993" customHeight="1"/>
    <row r="131" spans="1:25" ht="14.25" customHeight="1">
      <c r="A131" s="767" t="s">
        <v>87</v>
      </c>
      <c r="B131" s="768"/>
      <c r="C131" s="815" t="s">
        <v>626</v>
      </c>
      <c r="D131" s="816"/>
      <c r="E131" s="816"/>
      <c r="F131" s="816"/>
      <c r="G131" s="816"/>
      <c r="H131" s="816"/>
      <c r="I131" s="816"/>
      <c r="J131" s="816"/>
      <c r="K131" s="816"/>
      <c r="L131" s="816"/>
      <c r="M131" s="816"/>
      <c r="N131" s="816"/>
      <c r="O131" s="816"/>
      <c r="P131" s="817"/>
      <c r="Q131" s="818">
        <f>IF(Q63=0,0,'220.00.024'!D12)</f>
        <v>0</v>
      </c>
      <c r="R131" s="819"/>
      <c r="S131" s="819"/>
      <c r="T131" s="819"/>
      <c r="U131" s="819"/>
      <c r="V131" s="819"/>
      <c r="W131" s="820"/>
      <c r="X131" s="524">
        <f>'220.00.024'!E12</f>
        <v>0</v>
      </c>
      <c r="Y131" s="524">
        <f>'220.00.024'!F12</f>
        <v>0</v>
      </c>
    </row>
    <row r="132" spans="1:25" s="792" customFormat="1" ht="6" customHeight="1"/>
    <row r="133" spans="1:25" ht="18.75" customHeight="1">
      <c r="A133" s="767" t="s">
        <v>88</v>
      </c>
      <c r="B133" s="768"/>
      <c r="C133" s="793" t="s">
        <v>627</v>
      </c>
      <c r="D133" s="794"/>
      <c r="E133" s="794"/>
      <c r="F133" s="794"/>
      <c r="G133" s="794"/>
      <c r="H133" s="794"/>
      <c r="I133" s="794"/>
      <c r="J133" s="794"/>
      <c r="K133" s="794"/>
      <c r="L133" s="794"/>
      <c r="M133" s="794"/>
      <c r="N133" s="794"/>
      <c r="O133" s="794"/>
      <c r="P133" s="795"/>
      <c r="Q133" s="787">
        <f>Q135+Q137+Q139</f>
        <v>0</v>
      </c>
      <c r="R133" s="788"/>
      <c r="S133" s="788"/>
      <c r="T133" s="788"/>
      <c r="U133" s="788"/>
      <c r="V133" s="788"/>
      <c r="W133" s="789"/>
      <c r="X133" s="524">
        <f>X135+X137+X139</f>
        <v>0</v>
      </c>
      <c r="Y133" s="524">
        <f>Y135+Y137+Y139</f>
        <v>0</v>
      </c>
    </row>
    <row r="134" spans="1:25" ht="9.9499999999999993" customHeight="1">
      <c r="A134" s="792"/>
      <c r="B134" s="792"/>
      <c r="C134" s="791"/>
      <c r="D134" s="791"/>
      <c r="E134" s="791"/>
      <c r="F134" s="791"/>
      <c r="G134" s="791"/>
      <c r="H134" s="791"/>
      <c r="I134" s="791"/>
      <c r="J134" s="791"/>
      <c r="K134" s="791"/>
      <c r="L134" s="791"/>
      <c r="M134" s="791"/>
      <c r="N134" s="791"/>
      <c r="O134" s="791"/>
      <c r="P134" s="791"/>
      <c r="Q134" s="791"/>
      <c r="R134" s="791"/>
      <c r="S134" s="791"/>
      <c r="T134" s="791"/>
      <c r="U134" s="791"/>
      <c r="V134" s="791"/>
      <c r="W134" s="791"/>
    </row>
    <row r="135" spans="1:25" ht="15" customHeight="1">
      <c r="A135" s="478"/>
      <c r="B135" s="478" t="s">
        <v>47</v>
      </c>
      <c r="C135" s="812" t="s">
        <v>628</v>
      </c>
      <c r="D135" s="813"/>
      <c r="E135" s="813"/>
      <c r="F135" s="813"/>
      <c r="G135" s="813"/>
      <c r="H135" s="813"/>
      <c r="I135" s="813"/>
      <c r="J135" s="813"/>
      <c r="K135" s="813"/>
      <c r="L135" s="813"/>
      <c r="M135" s="813"/>
      <c r="N135" s="813"/>
      <c r="O135" s="813"/>
      <c r="P135" s="814"/>
      <c r="Q135" s="787">
        <f>'220.00.025 I.Добр.ПВ'!F13</f>
        <v>0</v>
      </c>
      <c r="R135" s="788"/>
      <c r="S135" s="788"/>
      <c r="T135" s="788"/>
      <c r="U135" s="788"/>
      <c r="V135" s="788"/>
      <c r="W135" s="789"/>
      <c r="X135" s="524">
        <f>'220.00.025 I.Добр.ПВ'!G13</f>
        <v>0</v>
      </c>
      <c r="Y135" s="524">
        <f>'220.00.025 I.Добр.ПВ'!H13</f>
        <v>0</v>
      </c>
    </row>
    <row r="136" spans="1:25" ht="9.9499999999999993" customHeight="1">
      <c r="A136" s="792"/>
      <c r="B136" s="792"/>
      <c r="C136" s="791"/>
      <c r="D136" s="791"/>
      <c r="E136" s="791"/>
      <c r="F136" s="791"/>
      <c r="G136" s="791"/>
      <c r="H136" s="791"/>
      <c r="I136" s="791"/>
      <c r="J136" s="791"/>
      <c r="K136" s="791"/>
      <c r="L136" s="791"/>
      <c r="M136" s="791"/>
      <c r="N136" s="791"/>
      <c r="O136" s="791"/>
      <c r="P136" s="791"/>
      <c r="Q136" s="791"/>
      <c r="R136" s="791"/>
      <c r="S136" s="791"/>
      <c r="T136" s="791"/>
      <c r="U136" s="791"/>
      <c r="V136" s="791"/>
      <c r="W136" s="791"/>
    </row>
    <row r="137" spans="1:25" ht="15" customHeight="1">
      <c r="A137" s="478"/>
      <c r="B137" s="478" t="s">
        <v>50</v>
      </c>
      <c r="C137" s="812" t="s">
        <v>629</v>
      </c>
      <c r="D137" s="813"/>
      <c r="E137" s="813"/>
      <c r="F137" s="813"/>
      <c r="G137" s="813"/>
      <c r="H137" s="813"/>
      <c r="I137" s="813"/>
      <c r="J137" s="813"/>
      <c r="K137" s="813"/>
      <c r="L137" s="813"/>
      <c r="M137" s="813"/>
      <c r="N137" s="813"/>
      <c r="O137" s="813"/>
      <c r="P137" s="814"/>
      <c r="Q137" s="787">
        <f>'220.00.025 II.Мед'!G15</f>
        <v>0</v>
      </c>
      <c r="R137" s="788"/>
      <c r="S137" s="788"/>
      <c r="T137" s="788"/>
      <c r="U137" s="788"/>
      <c r="V137" s="788"/>
      <c r="W137" s="789"/>
      <c r="X137" s="524">
        <f>'220.00.025 II.Мед'!H15</f>
        <v>0</v>
      </c>
      <c r="Y137" s="524">
        <f>'220.00.025 II.Мед'!I15</f>
        <v>0</v>
      </c>
    </row>
    <row r="138" spans="1:25" s="792" customFormat="1" ht="9.9499999999999993" customHeight="1"/>
    <row r="139" spans="1:25" s="486" customFormat="1" ht="15" customHeight="1">
      <c r="A139" s="478"/>
      <c r="B139" s="478" t="s">
        <v>52</v>
      </c>
      <c r="C139" s="803" t="s">
        <v>630</v>
      </c>
      <c r="D139" s="804"/>
      <c r="E139" s="804"/>
      <c r="F139" s="804"/>
      <c r="G139" s="804"/>
      <c r="H139" s="804"/>
      <c r="I139" s="804"/>
      <c r="J139" s="804"/>
      <c r="K139" s="804"/>
      <c r="L139" s="804"/>
      <c r="M139" s="804"/>
      <c r="N139" s="804"/>
      <c r="O139" s="804"/>
      <c r="P139" s="805"/>
      <c r="Q139" s="806">
        <f>'220.00.025 III.Вознагр.ЖСБ'!F13</f>
        <v>0</v>
      </c>
      <c r="R139" s="807"/>
      <c r="S139" s="807"/>
      <c r="T139" s="807"/>
      <c r="U139" s="807"/>
      <c r="V139" s="807"/>
      <c r="W139" s="808"/>
      <c r="X139" s="479">
        <f>'220.00.025 III.Вознагр.ЖСБ'!G13</f>
        <v>0</v>
      </c>
      <c r="Y139" s="479">
        <f>'220.00.025 III.Вознагр.ЖСБ'!H13</f>
        <v>0</v>
      </c>
    </row>
    <row r="140" spans="1:25" s="792" customFormat="1" ht="9.9499999999999993" customHeight="1"/>
    <row r="141" spans="1:25" ht="30" customHeight="1">
      <c r="A141" s="767" t="s">
        <v>89</v>
      </c>
      <c r="B141" s="768"/>
      <c r="C141" s="778" t="s">
        <v>631</v>
      </c>
      <c r="D141" s="809"/>
      <c r="E141" s="809"/>
      <c r="F141" s="809"/>
      <c r="G141" s="809"/>
      <c r="H141" s="809"/>
      <c r="I141" s="809"/>
      <c r="J141" s="809"/>
      <c r="K141" s="809"/>
      <c r="L141" s="809"/>
      <c r="M141" s="809"/>
      <c r="N141" s="809"/>
      <c r="O141" s="809"/>
      <c r="P141" s="810"/>
      <c r="Q141" s="787">
        <f>Q127+Q129+Q131+Q133</f>
        <v>0</v>
      </c>
      <c r="R141" s="788"/>
      <c r="S141" s="788"/>
      <c r="T141" s="788"/>
      <c r="U141" s="788"/>
      <c r="V141" s="788"/>
      <c r="W141" s="789"/>
      <c r="X141" s="524">
        <f>X127+X129+X131+X133</f>
        <v>0</v>
      </c>
      <c r="Y141" s="524">
        <f>Y127+Y129+Y131+Y133</f>
        <v>0</v>
      </c>
    </row>
    <row r="142" spans="1:25" s="792" customFormat="1" ht="9.9499999999999993" customHeight="1" thickBot="1"/>
    <row r="143" spans="1:25" s="486" customFormat="1" ht="18.75" customHeight="1" thickBot="1">
      <c r="A143" s="800" t="s">
        <v>163</v>
      </c>
      <c r="B143" s="801"/>
      <c r="C143" s="801"/>
      <c r="D143" s="801"/>
      <c r="E143" s="801"/>
      <c r="F143" s="801"/>
      <c r="G143" s="801"/>
      <c r="H143" s="801"/>
      <c r="I143" s="801"/>
      <c r="J143" s="801"/>
      <c r="K143" s="801"/>
      <c r="L143" s="801"/>
      <c r="M143" s="801"/>
      <c r="N143" s="801"/>
      <c r="O143" s="801"/>
      <c r="P143" s="801"/>
      <c r="Q143" s="801"/>
      <c r="R143" s="801"/>
      <c r="S143" s="801"/>
      <c r="T143" s="801"/>
      <c r="U143" s="801"/>
      <c r="V143" s="801"/>
      <c r="W143" s="802"/>
    </row>
    <row r="144" spans="1:25" ht="10.5" customHeight="1">
      <c r="A144" s="764"/>
      <c r="B144" s="764"/>
      <c r="C144" s="764"/>
      <c r="D144" s="764"/>
      <c r="E144" s="764"/>
      <c r="F144" s="764"/>
      <c r="G144" s="764"/>
      <c r="H144" s="764"/>
      <c r="I144" s="764"/>
      <c r="J144" s="764"/>
      <c r="K144" s="764"/>
      <c r="L144" s="764"/>
      <c r="M144" s="764"/>
      <c r="N144" s="764"/>
      <c r="O144" s="764"/>
      <c r="P144" s="764"/>
      <c r="Q144" s="764"/>
      <c r="R144" s="764"/>
      <c r="S144" s="764"/>
      <c r="T144" s="764"/>
      <c r="U144" s="764"/>
      <c r="V144" s="764"/>
      <c r="W144" s="764"/>
    </row>
    <row r="145" spans="1:25" ht="29.25" customHeight="1">
      <c r="A145" s="767" t="s">
        <v>91</v>
      </c>
      <c r="B145" s="768"/>
      <c r="C145" s="793" t="s">
        <v>632</v>
      </c>
      <c r="D145" s="794"/>
      <c r="E145" s="794"/>
      <c r="F145" s="794"/>
      <c r="G145" s="794"/>
      <c r="H145" s="794"/>
      <c r="I145" s="794"/>
      <c r="J145" s="794"/>
      <c r="K145" s="794"/>
      <c r="L145" s="794"/>
      <c r="M145" s="794"/>
      <c r="N145" s="794"/>
      <c r="O145" s="794"/>
      <c r="P145" s="795"/>
      <c r="Q145" s="796">
        <f>'220.00.027'!H17</f>
        <v>0</v>
      </c>
      <c r="R145" s="797"/>
      <c r="S145" s="797"/>
      <c r="T145" s="797"/>
      <c r="U145" s="797"/>
      <c r="V145" s="797"/>
      <c r="W145" s="798"/>
      <c r="X145" s="524">
        <f>'220.00.027'!J18</f>
        <v>0</v>
      </c>
      <c r="Y145" s="524">
        <f>'220.00.027'!K18</f>
        <v>0</v>
      </c>
    </row>
    <row r="146" spans="1:25" ht="11.25" customHeight="1">
      <c r="A146" s="811"/>
      <c r="B146" s="811"/>
      <c r="C146" s="811"/>
      <c r="D146" s="811"/>
      <c r="E146" s="811"/>
      <c r="F146" s="811"/>
      <c r="G146" s="811"/>
      <c r="H146" s="811"/>
      <c r="I146" s="811"/>
      <c r="J146" s="811"/>
      <c r="K146" s="811"/>
      <c r="L146" s="811"/>
      <c r="M146" s="811"/>
      <c r="N146" s="811"/>
      <c r="O146" s="811"/>
      <c r="P146" s="811"/>
      <c r="Q146" s="811"/>
      <c r="R146" s="811"/>
      <c r="S146" s="811"/>
      <c r="T146" s="811"/>
      <c r="U146" s="811"/>
      <c r="V146" s="811"/>
      <c r="W146" s="811"/>
    </row>
    <row r="147" spans="1:25" ht="42.75" customHeight="1">
      <c r="A147" s="767" t="s">
        <v>92</v>
      </c>
      <c r="B147" s="768"/>
      <c r="C147" s="790" t="s">
        <v>164</v>
      </c>
      <c r="D147" s="779"/>
      <c r="E147" s="779"/>
      <c r="F147" s="779"/>
      <c r="G147" s="779"/>
      <c r="H147" s="779"/>
      <c r="I147" s="779"/>
      <c r="J147" s="779"/>
      <c r="K147" s="779"/>
      <c r="L147" s="779"/>
      <c r="M147" s="779"/>
      <c r="N147" s="779"/>
      <c r="O147" s="779"/>
      <c r="P147" s="780"/>
      <c r="Q147" s="796">
        <f>'220.00.028'!F14</f>
        <v>0</v>
      </c>
      <c r="R147" s="797"/>
      <c r="S147" s="797"/>
      <c r="T147" s="797"/>
      <c r="U147" s="797"/>
      <c r="V147" s="797"/>
      <c r="W147" s="798"/>
      <c r="X147" s="524">
        <f>'220.00.028'!G14</f>
        <v>0</v>
      </c>
      <c r="Y147" s="524">
        <f>'220.00.028'!H14</f>
        <v>0</v>
      </c>
    </row>
    <row r="148" spans="1:25" s="792" customFormat="1" ht="10.5" customHeight="1"/>
    <row r="149" spans="1:25" ht="41.25" customHeight="1">
      <c r="A149" s="767" t="s">
        <v>94</v>
      </c>
      <c r="B149" s="799"/>
      <c r="C149" s="793" t="s">
        <v>633</v>
      </c>
      <c r="D149" s="794"/>
      <c r="E149" s="794"/>
      <c r="F149" s="794"/>
      <c r="G149" s="794"/>
      <c r="H149" s="794"/>
      <c r="I149" s="794"/>
      <c r="J149" s="794"/>
      <c r="K149" s="794"/>
      <c r="L149" s="794"/>
      <c r="M149" s="794"/>
      <c r="N149" s="794"/>
      <c r="O149" s="794"/>
      <c r="P149" s="795"/>
      <c r="Q149" s="787">
        <f>Q63-Q147</f>
        <v>-53550</v>
      </c>
      <c r="R149" s="788"/>
      <c r="S149" s="788"/>
      <c r="T149" s="788"/>
      <c r="U149" s="788"/>
      <c r="V149" s="788"/>
      <c r="W149" s="789"/>
      <c r="X149" s="523" t="e">
        <f>X63-X147</f>
        <v>#DIV/0!</v>
      </c>
      <c r="Y149" s="523" t="e">
        <f>Y63-Y147</f>
        <v>#DIV/0!</v>
      </c>
    </row>
    <row r="150" spans="1:25" s="792" customFormat="1" ht="10.5" customHeight="1"/>
    <row r="151" spans="1:25" ht="23.25" customHeight="1">
      <c r="A151" s="767" t="s">
        <v>95</v>
      </c>
      <c r="B151" s="768"/>
      <c r="C151" s="793" t="s">
        <v>634</v>
      </c>
      <c r="D151" s="794"/>
      <c r="E151" s="794"/>
      <c r="F151" s="794"/>
      <c r="G151" s="794"/>
      <c r="H151" s="794"/>
      <c r="I151" s="794"/>
      <c r="J151" s="794"/>
      <c r="K151" s="794"/>
      <c r="L151" s="794"/>
      <c r="M151" s="794"/>
      <c r="N151" s="794"/>
      <c r="O151" s="794"/>
      <c r="P151" s="795"/>
      <c r="Q151" s="796">
        <f>'220.05'!K16</f>
        <v>0</v>
      </c>
      <c r="R151" s="797"/>
      <c r="S151" s="797"/>
      <c r="T151" s="797"/>
      <c r="U151" s="797"/>
      <c r="V151" s="797"/>
      <c r="W151" s="798"/>
      <c r="X151" s="524">
        <f>'220.05'!O18</f>
        <v>0</v>
      </c>
      <c r="Y151" s="524">
        <f>'220.05'!P18</f>
        <v>0</v>
      </c>
    </row>
    <row r="152" spans="1:25" s="792" customFormat="1" ht="10.5" customHeight="1"/>
    <row r="153" spans="1:25" ht="41.25" customHeight="1">
      <c r="A153" s="767" t="s">
        <v>96</v>
      </c>
      <c r="B153" s="799"/>
      <c r="C153" s="793" t="s">
        <v>635</v>
      </c>
      <c r="D153" s="794"/>
      <c r="E153" s="794"/>
      <c r="F153" s="794"/>
      <c r="G153" s="794"/>
      <c r="H153" s="794"/>
      <c r="I153" s="794"/>
      <c r="J153" s="794"/>
      <c r="K153" s="794"/>
      <c r="L153" s="794"/>
      <c r="M153" s="794"/>
      <c r="N153" s="794"/>
      <c r="O153" s="794"/>
      <c r="P153" s="795"/>
      <c r="Q153" s="787">
        <f>Q149+Q151</f>
        <v>-53550</v>
      </c>
      <c r="R153" s="788"/>
      <c r="S153" s="788"/>
      <c r="T153" s="788"/>
      <c r="U153" s="788"/>
      <c r="V153" s="788"/>
      <c r="W153" s="789"/>
      <c r="X153" s="523" t="e">
        <f>X149+X151</f>
        <v>#DIV/0!</v>
      </c>
      <c r="Y153" s="523" t="e">
        <f>Y149+Y151</f>
        <v>#DIV/0!</v>
      </c>
    </row>
    <row r="154" spans="1:25" ht="9.9499999999999993" customHeight="1">
      <c r="A154" s="764"/>
      <c r="B154" s="764"/>
      <c r="C154" s="764"/>
      <c r="D154" s="764"/>
      <c r="E154" s="764"/>
      <c r="F154" s="764"/>
      <c r="G154" s="764"/>
      <c r="H154" s="764"/>
      <c r="I154" s="764"/>
      <c r="J154" s="764"/>
      <c r="K154" s="764"/>
      <c r="L154" s="764"/>
      <c r="M154" s="764"/>
      <c r="N154" s="764"/>
      <c r="O154" s="764"/>
      <c r="P154" s="764"/>
      <c r="Q154" s="764"/>
      <c r="R154" s="764"/>
      <c r="S154" s="764"/>
      <c r="T154" s="764"/>
      <c r="U154" s="764"/>
      <c r="V154" s="764"/>
      <c r="W154" s="764"/>
    </row>
    <row r="155" spans="1:25" ht="27.75" customHeight="1">
      <c r="A155" s="767" t="s">
        <v>97</v>
      </c>
      <c r="B155" s="768"/>
      <c r="C155" s="790" t="s">
        <v>636</v>
      </c>
      <c r="D155" s="779"/>
      <c r="E155" s="779"/>
      <c r="F155" s="779"/>
      <c r="G155" s="779"/>
      <c r="H155" s="779"/>
      <c r="I155" s="779"/>
      <c r="J155" s="779"/>
      <c r="K155" s="779"/>
      <c r="L155" s="779"/>
      <c r="M155" s="779"/>
      <c r="N155" s="779"/>
      <c r="O155" s="779"/>
      <c r="P155" s="780"/>
      <c r="Q155" s="787">
        <f>IF(Q153&lt;0,-Q153,0)</f>
        <v>53550</v>
      </c>
      <c r="R155" s="788"/>
      <c r="S155" s="788"/>
      <c r="T155" s="788"/>
      <c r="U155" s="788"/>
      <c r="V155" s="788"/>
      <c r="W155" s="789"/>
      <c r="X155" s="524"/>
      <c r="Y155" s="524"/>
    </row>
    <row r="156" spans="1:25" ht="9.9499999999999993" customHeight="1">
      <c r="A156" s="764"/>
      <c r="B156" s="764"/>
      <c r="C156" s="764"/>
      <c r="D156" s="764"/>
      <c r="E156" s="764"/>
      <c r="F156" s="764"/>
      <c r="G156" s="764"/>
      <c r="H156" s="764"/>
      <c r="I156" s="764"/>
      <c r="J156" s="764"/>
      <c r="K156" s="764"/>
      <c r="L156" s="764"/>
      <c r="M156" s="764"/>
      <c r="N156" s="764"/>
      <c r="O156" s="764"/>
      <c r="P156" s="764"/>
      <c r="Q156" s="764"/>
      <c r="R156" s="764"/>
      <c r="S156" s="764"/>
      <c r="T156" s="764"/>
      <c r="U156" s="764"/>
      <c r="V156" s="764"/>
      <c r="W156" s="764"/>
    </row>
    <row r="157" spans="1:25" ht="38.25" customHeight="1">
      <c r="A157" s="767" t="s">
        <v>98</v>
      </c>
      <c r="B157" s="768"/>
      <c r="C157" s="790" t="s">
        <v>879</v>
      </c>
      <c r="D157" s="779"/>
      <c r="E157" s="779"/>
      <c r="F157" s="779"/>
      <c r="G157" s="779"/>
      <c r="H157" s="779"/>
      <c r="I157" s="779"/>
      <c r="J157" s="779"/>
      <c r="K157" s="779"/>
      <c r="L157" s="779"/>
      <c r="M157" s="779"/>
      <c r="N157" s="779"/>
      <c r="O157" s="779"/>
      <c r="P157" s="780"/>
      <c r="Q157" s="787">
        <f>'220.00.033 свод'!E16</f>
        <v>0</v>
      </c>
      <c r="R157" s="788"/>
      <c r="S157" s="788"/>
      <c r="T157" s="788"/>
      <c r="U157" s="788"/>
      <c r="V157" s="788"/>
      <c r="W157" s="789"/>
      <c r="X157" s="523">
        <f>'220.00.033 свод'!F16</f>
        <v>0</v>
      </c>
      <c r="Y157" s="523">
        <f>'220.00.033 свод'!G16</f>
        <v>0</v>
      </c>
    </row>
    <row r="158" spans="1:25" ht="9.9499999999999993" customHeight="1">
      <c r="A158" s="487"/>
      <c r="B158" s="487"/>
      <c r="C158" s="791"/>
      <c r="D158" s="791"/>
      <c r="E158" s="791"/>
      <c r="F158" s="791"/>
      <c r="G158" s="791"/>
      <c r="H158" s="791"/>
      <c r="I158" s="791"/>
      <c r="J158" s="791"/>
      <c r="K158" s="791"/>
      <c r="L158" s="791"/>
      <c r="M158" s="791"/>
      <c r="N158" s="791"/>
      <c r="O158" s="791"/>
      <c r="P158" s="791"/>
      <c r="Q158" s="791"/>
      <c r="R158" s="791"/>
      <c r="S158" s="791"/>
      <c r="T158" s="791"/>
      <c r="U158" s="791"/>
      <c r="V158" s="791"/>
      <c r="W158" s="791"/>
      <c r="X158" s="517"/>
      <c r="Y158" s="517"/>
    </row>
    <row r="159" spans="1:25" ht="24" customHeight="1">
      <c r="A159" s="487"/>
      <c r="B159" s="487"/>
      <c r="C159" s="459" t="s">
        <v>47</v>
      </c>
      <c r="D159" s="790" t="s">
        <v>637</v>
      </c>
      <c r="E159" s="779"/>
      <c r="F159" s="779"/>
      <c r="G159" s="779"/>
      <c r="H159" s="779"/>
      <c r="I159" s="779"/>
      <c r="J159" s="779"/>
      <c r="K159" s="779"/>
      <c r="L159" s="779"/>
      <c r="M159" s="779"/>
      <c r="N159" s="779"/>
      <c r="O159" s="779"/>
      <c r="P159" s="780"/>
      <c r="Q159" s="787">
        <f>'220.00.033.I'!E42</f>
        <v>0</v>
      </c>
      <c r="R159" s="788"/>
      <c r="S159" s="788"/>
      <c r="T159" s="788"/>
      <c r="U159" s="788"/>
      <c r="V159" s="788"/>
      <c r="W159" s="789"/>
      <c r="X159" s="523">
        <f>'220.00.033.I'!F42</f>
        <v>0</v>
      </c>
      <c r="Y159" s="523">
        <f>'220.00.033.I'!G42</f>
        <v>0</v>
      </c>
    </row>
    <row r="160" spans="1:25" ht="9.9499999999999993" customHeight="1">
      <c r="A160" s="487"/>
      <c r="B160" s="487"/>
      <c r="C160" s="791"/>
      <c r="D160" s="791"/>
      <c r="E160" s="791"/>
      <c r="F160" s="791"/>
      <c r="G160" s="791"/>
      <c r="H160" s="791"/>
      <c r="I160" s="791"/>
      <c r="J160" s="791"/>
      <c r="K160" s="791"/>
      <c r="L160" s="791"/>
      <c r="M160" s="791"/>
      <c r="N160" s="791"/>
      <c r="O160" s="791"/>
      <c r="P160" s="791"/>
      <c r="Q160" s="791"/>
      <c r="R160" s="791"/>
      <c r="S160" s="791"/>
      <c r="T160" s="791"/>
      <c r="U160" s="791"/>
      <c r="V160" s="791"/>
      <c r="W160" s="791"/>
      <c r="X160" s="517"/>
      <c r="Y160" s="517"/>
    </row>
    <row r="161" spans="1:30" ht="23.25" customHeight="1">
      <c r="A161" s="487"/>
      <c r="B161" s="487"/>
      <c r="C161" s="488" t="s">
        <v>50</v>
      </c>
      <c r="D161" s="790" t="s">
        <v>638</v>
      </c>
      <c r="E161" s="779"/>
      <c r="F161" s="779"/>
      <c r="G161" s="779"/>
      <c r="H161" s="779"/>
      <c r="I161" s="779"/>
      <c r="J161" s="779"/>
      <c r="K161" s="779"/>
      <c r="L161" s="779"/>
      <c r="M161" s="779"/>
      <c r="N161" s="779"/>
      <c r="O161" s="779"/>
      <c r="P161" s="780"/>
      <c r="Q161" s="787">
        <f>'220.00.033 II'!F17</f>
        <v>0</v>
      </c>
      <c r="R161" s="788"/>
      <c r="S161" s="788"/>
      <c r="T161" s="788"/>
      <c r="U161" s="788"/>
      <c r="V161" s="788"/>
      <c r="W161" s="789"/>
      <c r="X161" s="523">
        <f>'220.00.033 II'!G17</f>
        <v>0</v>
      </c>
      <c r="Y161" s="523">
        <f>'220.00.033 II'!H17</f>
        <v>0</v>
      </c>
    </row>
    <row r="162" spans="1:30" ht="9.9499999999999993" customHeight="1">
      <c r="A162" s="489"/>
      <c r="B162" s="489"/>
      <c r="C162" s="791"/>
      <c r="D162" s="791"/>
      <c r="E162" s="791"/>
      <c r="F162" s="791"/>
      <c r="G162" s="791"/>
      <c r="H162" s="791"/>
      <c r="I162" s="791"/>
      <c r="J162" s="791"/>
      <c r="K162" s="791"/>
      <c r="L162" s="791"/>
      <c r="M162" s="791"/>
      <c r="N162" s="791"/>
      <c r="O162" s="791"/>
      <c r="P162" s="791"/>
      <c r="Q162" s="791"/>
      <c r="R162" s="791"/>
      <c r="S162" s="791"/>
      <c r="T162" s="791"/>
      <c r="U162" s="791"/>
      <c r="V162" s="791"/>
      <c r="W162" s="791"/>
    </row>
    <row r="163" spans="1:30" ht="42" customHeight="1">
      <c r="A163" s="767" t="s">
        <v>99</v>
      </c>
      <c r="B163" s="768"/>
      <c r="C163" s="790" t="s">
        <v>639</v>
      </c>
      <c r="D163" s="779"/>
      <c r="E163" s="779"/>
      <c r="F163" s="779"/>
      <c r="G163" s="779"/>
      <c r="H163" s="779"/>
      <c r="I163" s="779"/>
      <c r="J163" s="779"/>
      <c r="K163" s="779"/>
      <c r="L163" s="779"/>
      <c r="M163" s="779"/>
      <c r="N163" s="779"/>
      <c r="O163" s="779"/>
      <c r="P163" s="780"/>
      <c r="Q163" s="787">
        <f>IF(Q153-Q157&lt;0,0,Q153-Q157)</f>
        <v>0</v>
      </c>
      <c r="R163" s="788"/>
      <c r="S163" s="788"/>
      <c r="T163" s="788"/>
      <c r="U163" s="788"/>
      <c r="V163" s="788"/>
      <c r="W163" s="789"/>
      <c r="X163" s="523" t="e">
        <f>IF(X153-X157&lt;0,0,X153-X157)</f>
        <v>#DIV/0!</v>
      </c>
      <c r="Y163" s="523" t="e">
        <f>IF(Y153-Y157&lt;0,0,Y153-Y157)</f>
        <v>#DIV/0!</v>
      </c>
    </row>
    <row r="164" spans="1:30" ht="9.9499999999999993" customHeight="1">
      <c r="A164" s="490"/>
      <c r="B164" s="490"/>
      <c r="C164" s="791"/>
      <c r="D164" s="791"/>
      <c r="E164" s="791"/>
      <c r="F164" s="791"/>
      <c r="G164" s="791"/>
      <c r="H164" s="791"/>
      <c r="I164" s="791"/>
      <c r="J164" s="791"/>
      <c r="K164" s="791"/>
      <c r="L164" s="791"/>
      <c r="M164" s="791"/>
      <c r="N164" s="791"/>
      <c r="O164" s="791"/>
      <c r="P164" s="791"/>
      <c r="Q164" s="791"/>
      <c r="R164" s="791"/>
      <c r="S164" s="791"/>
      <c r="T164" s="791"/>
      <c r="U164" s="791"/>
      <c r="V164" s="791"/>
      <c r="W164" s="791"/>
    </row>
    <row r="165" spans="1:30" ht="16.5" customHeight="1">
      <c r="A165" s="767" t="s">
        <v>100</v>
      </c>
      <c r="B165" s="768"/>
      <c r="C165" s="790" t="s">
        <v>109</v>
      </c>
      <c r="D165" s="779"/>
      <c r="E165" s="779"/>
      <c r="F165" s="779"/>
      <c r="G165" s="779"/>
      <c r="H165" s="779"/>
      <c r="I165" s="779"/>
      <c r="J165" s="779"/>
      <c r="K165" s="779"/>
      <c r="L165" s="779"/>
      <c r="M165" s="779"/>
      <c r="N165" s="779"/>
      <c r="O165" s="779"/>
      <c r="P165" s="780"/>
      <c r="Q165" s="787"/>
      <c r="R165" s="788"/>
      <c r="S165" s="788"/>
      <c r="T165" s="788"/>
      <c r="U165" s="788"/>
      <c r="V165" s="788"/>
      <c r="W165" s="789"/>
      <c r="X165" s="524"/>
      <c r="Y165" s="524"/>
    </row>
    <row r="166" spans="1:30" ht="9.9499999999999993" customHeight="1">
      <c r="A166" s="764"/>
      <c r="B166" s="764"/>
      <c r="C166" s="764"/>
      <c r="D166" s="764"/>
      <c r="E166" s="764"/>
      <c r="F166" s="764"/>
      <c r="G166" s="764"/>
      <c r="H166" s="764"/>
      <c r="I166" s="764"/>
      <c r="J166" s="764"/>
      <c r="K166" s="764"/>
      <c r="L166" s="764"/>
      <c r="M166" s="764"/>
      <c r="N166" s="764"/>
      <c r="O166" s="764"/>
      <c r="P166" s="764"/>
      <c r="Q166" s="764"/>
      <c r="R166" s="764"/>
      <c r="S166" s="764"/>
      <c r="T166" s="764"/>
      <c r="U166" s="764"/>
      <c r="V166" s="764"/>
      <c r="W166" s="764"/>
    </row>
    <row r="167" spans="1:30" ht="55.9" customHeight="1">
      <c r="A167" s="767" t="s">
        <v>101</v>
      </c>
      <c r="B167" s="768"/>
      <c r="C167" s="778" t="s">
        <v>880</v>
      </c>
      <c r="D167" s="779"/>
      <c r="E167" s="779"/>
      <c r="F167" s="779"/>
      <c r="G167" s="779"/>
      <c r="H167" s="779"/>
      <c r="I167" s="779"/>
      <c r="J167" s="779"/>
      <c r="K167" s="779"/>
      <c r="L167" s="779"/>
      <c r="M167" s="779"/>
      <c r="N167" s="779"/>
      <c r="O167" s="779"/>
      <c r="P167" s="780"/>
      <c r="Q167" s="787">
        <f>Q163-Q165</f>
        <v>0</v>
      </c>
      <c r="R167" s="788"/>
      <c r="S167" s="788"/>
      <c r="T167" s="788"/>
      <c r="U167" s="788"/>
      <c r="V167" s="788"/>
      <c r="W167" s="789"/>
      <c r="X167" s="523" t="e">
        <f>X163-X165</f>
        <v>#DIV/0!</v>
      </c>
      <c r="Y167" s="523" t="e">
        <f>Y163-Y165</f>
        <v>#DIV/0!</v>
      </c>
    </row>
    <row r="168" spans="1:30" ht="9.9499999999999993" customHeight="1">
      <c r="A168" s="489"/>
      <c r="B168" s="489"/>
      <c r="C168" s="791"/>
      <c r="D168" s="791"/>
      <c r="E168" s="791"/>
      <c r="F168" s="791"/>
      <c r="G168" s="791"/>
      <c r="H168" s="791"/>
      <c r="I168" s="791"/>
      <c r="J168" s="791"/>
      <c r="K168" s="791"/>
      <c r="L168" s="791"/>
      <c r="M168" s="791"/>
      <c r="N168" s="791"/>
      <c r="O168" s="791"/>
      <c r="P168" s="791"/>
      <c r="Q168" s="791"/>
      <c r="R168" s="791"/>
      <c r="S168" s="791"/>
      <c r="T168" s="791"/>
      <c r="U168" s="791"/>
      <c r="V168" s="791"/>
      <c r="W168" s="791"/>
    </row>
    <row r="169" spans="1:30" ht="42" customHeight="1">
      <c r="A169" s="767" t="s">
        <v>102</v>
      </c>
      <c r="B169" s="768"/>
      <c r="C169" s="790" t="s">
        <v>640</v>
      </c>
      <c r="D169" s="779"/>
      <c r="E169" s="779"/>
      <c r="F169" s="779"/>
      <c r="G169" s="779"/>
      <c r="H169" s="779"/>
      <c r="I169" s="779"/>
      <c r="J169" s="779"/>
      <c r="K169" s="779"/>
      <c r="L169" s="779"/>
      <c r="M169" s="779"/>
      <c r="N169" s="779"/>
      <c r="O169" s="779"/>
      <c r="P169" s="780"/>
      <c r="Q169" s="787">
        <v>0</v>
      </c>
      <c r="R169" s="788"/>
      <c r="S169" s="788"/>
      <c r="T169" s="788"/>
      <c r="U169" s="788"/>
      <c r="V169" s="788"/>
      <c r="W169" s="789"/>
      <c r="X169" s="524"/>
      <c r="Y169" s="524"/>
    </row>
    <row r="170" spans="1:30" ht="9.9499999999999993" customHeight="1">
      <c r="A170" s="490"/>
      <c r="B170" s="490"/>
      <c r="C170" s="791"/>
      <c r="D170" s="791"/>
      <c r="E170" s="791"/>
      <c r="F170" s="791"/>
      <c r="G170" s="791"/>
      <c r="H170" s="791"/>
      <c r="I170" s="791"/>
      <c r="J170" s="791"/>
      <c r="K170" s="791"/>
      <c r="L170" s="791"/>
      <c r="M170" s="791"/>
      <c r="N170" s="791"/>
      <c r="O170" s="791"/>
      <c r="P170" s="791"/>
      <c r="Q170" s="791"/>
      <c r="R170" s="791"/>
      <c r="S170" s="791"/>
      <c r="T170" s="791"/>
      <c r="U170" s="791"/>
      <c r="V170" s="791"/>
      <c r="W170" s="791"/>
    </row>
    <row r="171" spans="1:30" ht="24.75" customHeight="1">
      <c r="A171" s="767" t="s">
        <v>103</v>
      </c>
      <c r="B171" s="768"/>
      <c r="C171" s="790" t="s">
        <v>641</v>
      </c>
      <c r="D171" s="779"/>
      <c r="E171" s="779"/>
      <c r="F171" s="779"/>
      <c r="G171" s="779"/>
      <c r="H171" s="779"/>
      <c r="I171" s="779"/>
      <c r="J171" s="779"/>
      <c r="K171" s="779"/>
      <c r="L171" s="779"/>
      <c r="M171" s="779"/>
      <c r="N171" s="779"/>
      <c r="O171" s="779"/>
      <c r="P171" s="780"/>
      <c r="Q171" s="787">
        <f>'220.00.038'!E27</f>
        <v>0</v>
      </c>
      <c r="R171" s="788"/>
      <c r="S171" s="788"/>
      <c r="T171" s="788"/>
      <c r="U171" s="788"/>
      <c r="V171" s="788"/>
      <c r="W171" s="789"/>
      <c r="X171" s="523">
        <f>'220.00.038'!G27</f>
        <v>0</v>
      </c>
      <c r="Y171" s="523">
        <f>'220.00.038'!H27</f>
        <v>0</v>
      </c>
    </row>
    <row r="172" spans="1:30" ht="9.9499999999999993" customHeight="1">
      <c r="A172" s="764"/>
      <c r="B172" s="764"/>
      <c r="C172" s="764"/>
      <c r="D172" s="764"/>
      <c r="E172" s="764"/>
      <c r="F172" s="764"/>
      <c r="G172" s="764"/>
      <c r="H172" s="764"/>
      <c r="I172" s="764"/>
      <c r="J172" s="764"/>
      <c r="K172" s="764"/>
      <c r="L172" s="764"/>
      <c r="M172" s="764"/>
      <c r="N172" s="764"/>
      <c r="O172" s="764"/>
      <c r="P172" s="764"/>
      <c r="Q172" s="764"/>
      <c r="R172" s="764"/>
      <c r="S172" s="764"/>
      <c r="T172" s="764"/>
      <c r="U172" s="764"/>
      <c r="V172" s="764"/>
      <c r="W172" s="764"/>
    </row>
    <row r="173" spans="1:30" ht="43.5" customHeight="1">
      <c r="A173" s="767" t="s">
        <v>106</v>
      </c>
      <c r="B173" s="768"/>
      <c r="C173" s="778" t="s">
        <v>881</v>
      </c>
      <c r="D173" s="779"/>
      <c r="E173" s="779"/>
      <c r="F173" s="779"/>
      <c r="G173" s="779"/>
      <c r="H173" s="779"/>
      <c r="I173" s="779"/>
      <c r="J173" s="779"/>
      <c r="K173" s="779"/>
      <c r="L173" s="779"/>
      <c r="M173" s="779"/>
      <c r="N173" s="779"/>
      <c r="O173" s="779"/>
      <c r="P173" s="780"/>
      <c r="Q173" s="787">
        <f>Q167-Q169-Q171-Q141</f>
        <v>0</v>
      </c>
      <c r="R173" s="788"/>
      <c r="S173" s="788"/>
      <c r="T173" s="788"/>
      <c r="U173" s="788"/>
      <c r="V173" s="788"/>
      <c r="W173" s="789"/>
      <c r="X173" s="523" t="e">
        <f>X167-X169-X171-X141</f>
        <v>#DIV/0!</v>
      </c>
      <c r="Y173" s="523" t="e">
        <f>Y167-Y169-Y171-Y141</f>
        <v>#DIV/0!</v>
      </c>
      <c r="Z173" s="517"/>
      <c r="AA173" s="517"/>
      <c r="AB173" s="517"/>
      <c r="AC173" s="517"/>
      <c r="AD173" s="517"/>
    </row>
    <row r="174" spans="1:30" ht="9.9499999999999993" customHeight="1" thickBot="1">
      <c r="A174" s="764"/>
      <c r="B174" s="764"/>
      <c r="C174" s="764"/>
      <c r="D174" s="764"/>
      <c r="E174" s="764"/>
      <c r="F174" s="764"/>
      <c r="G174" s="764"/>
      <c r="H174" s="764"/>
      <c r="I174" s="764"/>
      <c r="J174" s="764"/>
      <c r="K174" s="764"/>
      <c r="L174" s="764"/>
      <c r="M174" s="764"/>
      <c r="N174" s="764"/>
      <c r="O174" s="764"/>
      <c r="P174" s="764"/>
      <c r="Q174" s="764"/>
      <c r="R174" s="764"/>
      <c r="S174" s="764"/>
      <c r="T174" s="764"/>
      <c r="U174" s="764"/>
      <c r="V174" s="764"/>
      <c r="W174" s="764"/>
    </row>
    <row r="175" spans="1:30" ht="18.75" customHeight="1" thickBot="1">
      <c r="A175" s="800" t="s">
        <v>110</v>
      </c>
      <c r="B175" s="801"/>
      <c r="C175" s="801"/>
      <c r="D175" s="801"/>
      <c r="E175" s="801"/>
      <c r="F175" s="801"/>
      <c r="G175" s="801"/>
      <c r="H175" s="801"/>
      <c r="I175" s="801"/>
      <c r="J175" s="801"/>
      <c r="K175" s="801"/>
      <c r="L175" s="801"/>
      <c r="M175" s="801"/>
      <c r="N175" s="801"/>
      <c r="O175" s="801"/>
      <c r="P175" s="801"/>
      <c r="Q175" s="801"/>
      <c r="R175" s="801"/>
      <c r="S175" s="801"/>
      <c r="T175" s="801"/>
      <c r="U175" s="801"/>
      <c r="V175" s="801"/>
      <c r="W175" s="802"/>
    </row>
    <row r="176" spans="1:30" s="404" customFormat="1" ht="9.9499999999999993" customHeight="1" thickBot="1">
      <c r="A176" s="765"/>
      <c r="B176" s="765"/>
      <c r="C176" s="765"/>
      <c r="D176" s="765"/>
      <c r="E176" s="765"/>
      <c r="F176" s="765"/>
      <c r="G176" s="765"/>
      <c r="H176" s="765"/>
      <c r="I176" s="765"/>
      <c r="J176" s="765"/>
      <c r="K176" s="765"/>
      <c r="L176" s="765"/>
      <c r="M176" s="765"/>
      <c r="N176" s="765"/>
      <c r="O176" s="765"/>
      <c r="P176" s="765"/>
      <c r="Q176" s="765"/>
      <c r="R176" s="765"/>
      <c r="S176" s="765"/>
      <c r="T176" s="765"/>
      <c r="U176" s="765"/>
      <c r="V176" s="765"/>
      <c r="W176" s="765"/>
    </row>
    <row r="177" spans="1:25" s="404" customFormat="1" ht="28.5" customHeight="1" thickBot="1">
      <c r="A177" s="767" t="s">
        <v>107</v>
      </c>
      <c r="B177" s="768"/>
      <c r="C177" s="900" t="s">
        <v>642</v>
      </c>
      <c r="D177" s="901"/>
      <c r="E177" s="901"/>
      <c r="F177" s="901"/>
      <c r="G177" s="901"/>
      <c r="H177" s="901"/>
      <c r="I177" s="901"/>
      <c r="J177" s="901"/>
      <c r="K177" s="901"/>
      <c r="L177" s="901"/>
      <c r="M177" s="901"/>
      <c r="N177" s="901"/>
      <c r="O177" s="901"/>
      <c r="P177" s="901"/>
      <c r="Q177" s="901"/>
      <c r="R177" s="901"/>
      <c r="S177" s="901"/>
      <c r="T177" s="902"/>
      <c r="U177" s="903">
        <v>0.1</v>
      </c>
      <c r="V177" s="903"/>
      <c r="W177" s="903"/>
      <c r="X177" s="522">
        <v>0.1</v>
      </c>
      <c r="Y177" s="522">
        <v>0.1</v>
      </c>
    </row>
    <row r="178" spans="1:25" s="404" customFormat="1" ht="9.9499999999999993" customHeight="1">
      <c r="A178" s="765"/>
      <c r="B178" s="765"/>
      <c r="C178" s="765"/>
      <c r="D178" s="765"/>
      <c r="E178" s="765"/>
      <c r="F178" s="765"/>
      <c r="G178" s="765"/>
      <c r="H178" s="765"/>
      <c r="I178" s="765"/>
      <c r="J178" s="765"/>
      <c r="K178" s="765"/>
      <c r="L178" s="765"/>
      <c r="M178" s="765"/>
      <c r="N178" s="765"/>
      <c r="O178" s="765"/>
      <c r="P178" s="765"/>
      <c r="Q178" s="765"/>
      <c r="R178" s="765"/>
      <c r="S178" s="765"/>
      <c r="T178" s="765"/>
      <c r="U178" s="765"/>
      <c r="V178" s="765"/>
      <c r="W178" s="765"/>
    </row>
    <row r="179" spans="1:25" s="404" customFormat="1" ht="28.5" customHeight="1">
      <c r="A179" s="767" t="s">
        <v>108</v>
      </c>
      <c r="B179" s="768"/>
      <c r="C179" s="784" t="s">
        <v>643</v>
      </c>
      <c r="D179" s="785"/>
      <c r="E179" s="785"/>
      <c r="F179" s="785"/>
      <c r="G179" s="785"/>
      <c r="H179" s="785"/>
      <c r="I179" s="785"/>
      <c r="J179" s="785"/>
      <c r="K179" s="785"/>
      <c r="L179" s="785"/>
      <c r="M179" s="785"/>
      <c r="N179" s="785"/>
      <c r="O179" s="785"/>
      <c r="P179" s="786"/>
      <c r="Q179" s="772">
        <f>Q173*U177</f>
        <v>0</v>
      </c>
      <c r="R179" s="773"/>
      <c r="S179" s="773"/>
      <c r="T179" s="773"/>
      <c r="U179" s="773"/>
      <c r="V179" s="773"/>
      <c r="W179" s="774"/>
      <c r="X179" s="521" t="e">
        <f>X173*X177</f>
        <v>#DIV/0!</v>
      </c>
      <c r="Y179" s="521" t="e">
        <f>Y173*Y177*0</f>
        <v>#DIV/0!</v>
      </c>
    </row>
    <row r="180" spans="1:25" ht="9.9499999999999993" customHeight="1" thickBot="1">
      <c r="A180" s="764"/>
      <c r="B180" s="764"/>
      <c r="C180" s="764"/>
      <c r="D180" s="764"/>
      <c r="E180" s="764"/>
      <c r="F180" s="764"/>
      <c r="G180" s="764"/>
      <c r="H180" s="764"/>
      <c r="I180" s="764"/>
      <c r="J180" s="764"/>
      <c r="K180" s="764"/>
      <c r="L180" s="764"/>
      <c r="M180" s="764"/>
      <c r="N180" s="764"/>
      <c r="O180" s="764"/>
      <c r="P180" s="764"/>
      <c r="Q180" s="764"/>
      <c r="R180" s="764"/>
      <c r="S180" s="764"/>
      <c r="T180" s="764"/>
      <c r="U180" s="764"/>
      <c r="V180" s="764"/>
      <c r="W180" s="764"/>
    </row>
    <row r="181" spans="1:25" ht="18.75" customHeight="1" thickBot="1">
      <c r="A181" s="800" t="s">
        <v>110</v>
      </c>
      <c r="B181" s="801"/>
      <c r="C181" s="801"/>
      <c r="D181" s="801"/>
      <c r="E181" s="801"/>
      <c r="F181" s="801"/>
      <c r="G181" s="801"/>
      <c r="H181" s="801"/>
      <c r="I181" s="801"/>
      <c r="J181" s="801"/>
      <c r="K181" s="801"/>
      <c r="L181" s="801"/>
      <c r="M181" s="801"/>
      <c r="N181" s="801"/>
      <c r="O181" s="801"/>
      <c r="P181" s="801"/>
      <c r="Q181" s="801"/>
      <c r="R181" s="801"/>
      <c r="S181" s="801"/>
      <c r="T181" s="801"/>
      <c r="U181" s="801"/>
      <c r="V181" s="801"/>
      <c r="W181" s="802"/>
    </row>
    <row r="182" spans="1:25" s="404" customFormat="1" ht="9.9499999999999993" customHeight="1">
      <c r="A182" s="765"/>
      <c r="B182" s="765"/>
      <c r="C182" s="765"/>
      <c r="D182" s="765"/>
      <c r="E182" s="765"/>
      <c r="F182" s="765"/>
      <c r="G182" s="765"/>
      <c r="H182" s="765"/>
      <c r="I182" s="765"/>
      <c r="J182" s="765"/>
      <c r="K182" s="765"/>
      <c r="L182" s="765"/>
      <c r="M182" s="765"/>
      <c r="N182" s="765"/>
      <c r="O182" s="765"/>
      <c r="P182" s="765"/>
      <c r="Q182" s="765"/>
      <c r="R182" s="765"/>
      <c r="S182" s="765"/>
      <c r="T182" s="765"/>
      <c r="U182" s="765"/>
      <c r="V182" s="765"/>
      <c r="W182" s="765"/>
    </row>
    <row r="183" spans="1:25" s="404" customFormat="1" ht="29.25" customHeight="1">
      <c r="A183" s="767" t="s">
        <v>644</v>
      </c>
      <c r="B183" s="768"/>
      <c r="C183" s="769" t="s">
        <v>645</v>
      </c>
      <c r="D183" s="770"/>
      <c r="E183" s="770"/>
      <c r="F183" s="770"/>
      <c r="G183" s="770"/>
      <c r="H183" s="770"/>
      <c r="I183" s="770"/>
      <c r="J183" s="770"/>
      <c r="K183" s="770"/>
      <c r="L183" s="770"/>
      <c r="M183" s="770"/>
      <c r="N183" s="770"/>
      <c r="O183" s="770"/>
      <c r="P183" s="771"/>
      <c r="Q183" s="772">
        <f>Q179-Q185-Q187-Q189-Q191-Q193</f>
        <v>0</v>
      </c>
      <c r="R183" s="773"/>
      <c r="S183" s="773"/>
      <c r="T183" s="773"/>
      <c r="U183" s="773"/>
      <c r="V183" s="773"/>
      <c r="W183" s="774"/>
      <c r="X183" s="521" t="e">
        <f>X179-X185-X187-X189-X191-X193</f>
        <v>#DIV/0!</v>
      </c>
      <c r="Y183" s="521" t="e">
        <f>Y179-Y185-Y187-Y189-Y191-Y193</f>
        <v>#DIV/0!</v>
      </c>
    </row>
    <row r="184" spans="1:25" s="404" customFormat="1" ht="9.9499999999999993" customHeight="1">
      <c r="A184" s="781"/>
      <c r="B184" s="781"/>
      <c r="C184" s="781"/>
      <c r="D184" s="781"/>
      <c r="E184" s="781"/>
      <c r="F184" s="781"/>
      <c r="G184" s="781"/>
      <c r="H184" s="781"/>
      <c r="I184" s="781"/>
      <c r="J184" s="781"/>
      <c r="K184" s="781"/>
      <c r="L184" s="781"/>
      <c r="M184" s="781"/>
      <c r="N184" s="781"/>
      <c r="O184" s="781"/>
      <c r="P184" s="781"/>
      <c r="Q184" s="781"/>
      <c r="R184" s="781"/>
      <c r="S184" s="781"/>
      <c r="T184" s="781"/>
      <c r="U184" s="781"/>
      <c r="V184" s="781"/>
      <c r="W184" s="781"/>
    </row>
    <row r="185" spans="1:25" s="404" customFormat="1" ht="29.25" customHeight="1">
      <c r="A185" s="782"/>
      <c r="B185" s="783"/>
      <c r="C185" s="491" t="s">
        <v>47</v>
      </c>
      <c r="D185" s="769" t="s">
        <v>165</v>
      </c>
      <c r="E185" s="770"/>
      <c r="F185" s="770"/>
      <c r="G185" s="770"/>
      <c r="H185" s="770"/>
      <c r="I185" s="770"/>
      <c r="J185" s="770"/>
      <c r="K185" s="770"/>
      <c r="L185" s="770"/>
      <c r="M185" s="770"/>
      <c r="N185" s="770"/>
      <c r="O185" s="770"/>
      <c r="P185" s="771"/>
      <c r="Q185" s="772">
        <f>'220.00.027'!I18</f>
        <v>0</v>
      </c>
      <c r="R185" s="773"/>
      <c r="S185" s="773"/>
      <c r="T185" s="773"/>
      <c r="U185" s="773"/>
      <c r="V185" s="773"/>
      <c r="W185" s="774"/>
      <c r="X185" s="199"/>
      <c r="Y185" s="199"/>
    </row>
    <row r="186" spans="1:25" s="404" customFormat="1" ht="9.9499999999999993" customHeight="1">
      <c r="A186" s="765"/>
      <c r="B186" s="765"/>
      <c r="C186" s="765"/>
      <c r="D186" s="765"/>
      <c r="E186" s="765"/>
      <c r="F186" s="765"/>
      <c r="G186" s="765"/>
      <c r="H186" s="765"/>
      <c r="I186" s="765"/>
      <c r="J186" s="765"/>
      <c r="K186" s="765"/>
      <c r="L186" s="765"/>
      <c r="M186" s="765"/>
      <c r="N186" s="765"/>
      <c r="O186" s="765"/>
      <c r="P186" s="765"/>
      <c r="Q186" s="765"/>
      <c r="R186" s="765"/>
      <c r="S186" s="765"/>
      <c r="T186" s="765"/>
      <c r="U186" s="765"/>
      <c r="V186" s="765"/>
      <c r="W186" s="765"/>
    </row>
    <row r="187" spans="1:25" s="404" customFormat="1" ht="24" customHeight="1">
      <c r="A187" s="782"/>
      <c r="B187" s="783"/>
      <c r="C187" s="491" t="s">
        <v>50</v>
      </c>
      <c r="D187" s="769" t="s">
        <v>649</v>
      </c>
      <c r="E187" s="770"/>
      <c r="F187" s="770"/>
      <c r="G187" s="770"/>
      <c r="H187" s="770"/>
      <c r="I187" s="770"/>
      <c r="J187" s="770"/>
      <c r="K187" s="770"/>
      <c r="L187" s="770"/>
      <c r="M187" s="770"/>
      <c r="N187" s="770"/>
      <c r="O187" s="770"/>
      <c r="P187" s="771"/>
      <c r="Q187" s="772">
        <f>'220.05'!L17</f>
        <v>0</v>
      </c>
      <c r="R187" s="773"/>
      <c r="S187" s="773"/>
      <c r="T187" s="773"/>
      <c r="U187" s="773"/>
      <c r="V187" s="773"/>
      <c r="W187" s="774"/>
      <c r="X187" s="199"/>
      <c r="Y187" s="199"/>
    </row>
    <row r="188" spans="1:25" s="404" customFormat="1" ht="9.9499999999999993" customHeight="1">
      <c r="A188" s="765"/>
      <c r="B188" s="765"/>
      <c r="C188" s="765"/>
      <c r="D188" s="765"/>
      <c r="E188" s="765"/>
      <c r="F188" s="765"/>
      <c r="G188" s="765"/>
      <c r="H188" s="765"/>
      <c r="I188" s="765"/>
      <c r="J188" s="765"/>
      <c r="K188" s="765"/>
      <c r="L188" s="765"/>
      <c r="M188" s="765"/>
      <c r="N188" s="765"/>
      <c r="O188" s="765"/>
      <c r="P188" s="765"/>
      <c r="Q188" s="765"/>
      <c r="R188" s="765"/>
      <c r="S188" s="765"/>
      <c r="T188" s="765"/>
      <c r="U188" s="765"/>
      <c r="V188" s="765"/>
      <c r="W188" s="765"/>
    </row>
    <row r="189" spans="1:25" s="404" customFormat="1" ht="40.5" customHeight="1">
      <c r="A189" s="765"/>
      <c r="B189" s="775"/>
      <c r="C189" s="491" t="s">
        <v>52</v>
      </c>
      <c r="D189" s="769" t="s">
        <v>111</v>
      </c>
      <c r="E189" s="770"/>
      <c r="F189" s="770"/>
      <c r="G189" s="770"/>
      <c r="H189" s="770"/>
      <c r="I189" s="770"/>
      <c r="J189" s="770"/>
      <c r="K189" s="770"/>
      <c r="L189" s="770"/>
      <c r="M189" s="770"/>
      <c r="N189" s="770"/>
      <c r="O189" s="770"/>
      <c r="P189" s="771"/>
      <c r="Q189" s="772">
        <f>'220.00.003.Дивиденды'!F20</f>
        <v>0</v>
      </c>
      <c r="R189" s="773"/>
      <c r="S189" s="773"/>
      <c r="T189" s="773"/>
      <c r="U189" s="773"/>
      <c r="V189" s="773"/>
      <c r="W189" s="774"/>
      <c r="X189" s="199"/>
      <c r="Y189" s="199"/>
    </row>
    <row r="190" spans="1:25" s="404" customFormat="1" ht="9.9499999999999993" customHeight="1">
      <c r="A190" s="765"/>
      <c r="B190" s="765"/>
      <c r="C190" s="765"/>
      <c r="D190" s="765"/>
      <c r="E190" s="765"/>
      <c r="F190" s="765"/>
      <c r="G190" s="765"/>
      <c r="H190" s="765"/>
      <c r="I190" s="765"/>
      <c r="J190" s="765"/>
      <c r="K190" s="765"/>
      <c r="L190" s="765"/>
      <c r="M190" s="765"/>
      <c r="N190" s="765"/>
      <c r="O190" s="765"/>
      <c r="P190" s="765"/>
      <c r="Q190" s="765"/>
      <c r="R190" s="765"/>
      <c r="S190" s="765"/>
      <c r="T190" s="765"/>
      <c r="U190" s="765"/>
      <c r="V190" s="765"/>
      <c r="W190" s="765"/>
    </row>
    <row r="191" spans="1:25" s="404" customFormat="1" ht="40.5" customHeight="1">
      <c r="A191" s="765"/>
      <c r="B191" s="775"/>
      <c r="C191" s="491" t="s">
        <v>70</v>
      </c>
      <c r="D191" s="769" t="s">
        <v>112</v>
      </c>
      <c r="E191" s="770"/>
      <c r="F191" s="770"/>
      <c r="G191" s="770"/>
      <c r="H191" s="770"/>
      <c r="I191" s="770"/>
      <c r="J191" s="770"/>
      <c r="K191" s="770"/>
      <c r="L191" s="770"/>
      <c r="M191" s="770"/>
      <c r="N191" s="770"/>
      <c r="O191" s="770"/>
      <c r="P191" s="771"/>
      <c r="Q191" s="772"/>
      <c r="R191" s="773"/>
      <c r="S191" s="773"/>
      <c r="T191" s="773"/>
      <c r="U191" s="773"/>
      <c r="V191" s="773"/>
      <c r="W191" s="774"/>
      <c r="X191" s="199"/>
      <c r="Y191" s="199"/>
    </row>
    <row r="192" spans="1:25" s="404" customFormat="1" ht="9.9499999999999993" customHeight="1">
      <c r="A192" s="765"/>
      <c r="B192" s="765"/>
      <c r="C192" s="765"/>
      <c r="D192" s="765"/>
      <c r="E192" s="765"/>
      <c r="F192" s="765"/>
      <c r="G192" s="765"/>
      <c r="H192" s="765"/>
      <c r="I192" s="765"/>
      <c r="J192" s="765"/>
      <c r="K192" s="765"/>
      <c r="L192" s="765"/>
      <c r="M192" s="765"/>
      <c r="N192" s="765"/>
      <c r="O192" s="765"/>
      <c r="P192" s="765"/>
      <c r="Q192" s="766"/>
      <c r="R192" s="766"/>
      <c r="S192" s="766"/>
      <c r="T192" s="766"/>
      <c r="U192" s="766"/>
      <c r="V192" s="766"/>
      <c r="W192" s="766"/>
    </row>
    <row r="193" spans="1:25" s="404" customFormat="1" ht="26.25" customHeight="1">
      <c r="A193" s="765"/>
      <c r="B193" s="775"/>
      <c r="C193" s="491" t="s">
        <v>72</v>
      </c>
      <c r="D193" s="769" t="s">
        <v>113</v>
      </c>
      <c r="E193" s="770"/>
      <c r="F193" s="770"/>
      <c r="G193" s="770"/>
      <c r="H193" s="770"/>
      <c r="I193" s="770"/>
      <c r="J193" s="770"/>
      <c r="K193" s="770"/>
      <c r="L193" s="770"/>
      <c r="M193" s="770"/>
      <c r="N193" s="770"/>
      <c r="O193" s="770"/>
      <c r="P193" s="771"/>
      <c r="Q193" s="776">
        <f>'220.00.003.Дивиденды'!F16</f>
        <v>0</v>
      </c>
      <c r="R193" s="773"/>
      <c r="S193" s="773"/>
      <c r="T193" s="773"/>
      <c r="U193" s="773"/>
      <c r="V193" s="773"/>
      <c r="W193" s="774"/>
      <c r="X193" s="199"/>
      <c r="Y193" s="199"/>
    </row>
    <row r="194" spans="1:25" s="404" customFormat="1" ht="9.9499999999999993" customHeight="1">
      <c r="A194" s="765"/>
      <c r="B194" s="765"/>
      <c r="C194" s="765"/>
      <c r="D194" s="765"/>
      <c r="E194" s="765"/>
      <c r="F194" s="765"/>
      <c r="G194" s="765"/>
      <c r="H194" s="765"/>
      <c r="I194" s="765"/>
      <c r="J194" s="765"/>
      <c r="K194" s="765"/>
      <c r="L194" s="765"/>
      <c r="M194" s="765"/>
      <c r="N194" s="765"/>
      <c r="O194" s="765"/>
      <c r="P194" s="765"/>
      <c r="Q194" s="766"/>
      <c r="R194" s="766"/>
      <c r="S194" s="766"/>
      <c r="T194" s="766"/>
      <c r="U194" s="766"/>
      <c r="V194" s="766"/>
      <c r="W194" s="766"/>
    </row>
    <row r="195" spans="1:25" s="404" customFormat="1" ht="26.25" customHeight="1">
      <c r="A195" s="765"/>
      <c r="B195" s="775"/>
      <c r="C195" s="491" t="s">
        <v>74</v>
      </c>
      <c r="D195" s="769" t="s">
        <v>650</v>
      </c>
      <c r="E195" s="770"/>
      <c r="F195" s="770"/>
      <c r="G195" s="770"/>
      <c r="H195" s="770"/>
      <c r="I195" s="770"/>
      <c r="J195" s="770"/>
      <c r="K195" s="770"/>
      <c r="L195" s="770"/>
      <c r="M195" s="770"/>
      <c r="N195" s="770"/>
      <c r="O195" s="770"/>
      <c r="P195" s="771"/>
      <c r="Q195" s="897">
        <f>'220.05'!N18</f>
        <v>0</v>
      </c>
      <c r="R195" s="898"/>
      <c r="S195" s="898"/>
      <c r="T195" s="898"/>
      <c r="U195" s="898"/>
      <c r="V195" s="898"/>
      <c r="W195" s="899"/>
      <c r="X195" s="199"/>
      <c r="Y195" s="199"/>
    </row>
    <row r="196" spans="1:25" s="404" customFormat="1" ht="9.9499999999999993" customHeight="1">
      <c r="A196" s="765"/>
      <c r="B196" s="765"/>
      <c r="C196" s="765"/>
      <c r="D196" s="765"/>
      <c r="E196" s="765"/>
      <c r="F196" s="765"/>
      <c r="G196" s="765"/>
      <c r="H196" s="765"/>
      <c r="I196" s="765"/>
      <c r="J196" s="765"/>
      <c r="K196" s="765"/>
      <c r="L196" s="765"/>
      <c r="M196" s="765"/>
      <c r="N196" s="765"/>
      <c r="O196" s="765"/>
      <c r="P196" s="765"/>
      <c r="Q196" s="766"/>
      <c r="R196" s="766"/>
      <c r="S196" s="766"/>
      <c r="T196" s="766"/>
      <c r="U196" s="766"/>
      <c r="V196" s="766"/>
      <c r="W196" s="766"/>
    </row>
    <row r="197" spans="1:25" s="404" customFormat="1" ht="24" customHeight="1">
      <c r="A197" s="767" t="s">
        <v>646</v>
      </c>
      <c r="B197" s="768"/>
      <c r="C197" s="769" t="s">
        <v>651</v>
      </c>
      <c r="D197" s="770"/>
      <c r="E197" s="770"/>
      <c r="F197" s="770"/>
      <c r="G197" s="770"/>
      <c r="H197" s="770"/>
      <c r="I197" s="770"/>
      <c r="J197" s="770"/>
      <c r="K197" s="770"/>
      <c r="L197" s="770"/>
      <c r="M197" s="770"/>
      <c r="N197" s="770"/>
      <c r="O197" s="770"/>
      <c r="P197" s="771"/>
      <c r="Q197" s="772"/>
      <c r="R197" s="773"/>
      <c r="S197" s="773"/>
      <c r="T197" s="773"/>
      <c r="U197" s="773"/>
      <c r="V197" s="773"/>
      <c r="W197" s="774"/>
      <c r="X197" s="199"/>
      <c r="Y197" s="199"/>
    </row>
    <row r="198" spans="1:25" s="404" customFormat="1" ht="9.9499999999999993" customHeight="1">
      <c r="A198" s="765"/>
      <c r="B198" s="765"/>
      <c r="C198" s="765"/>
      <c r="D198" s="765"/>
      <c r="E198" s="765"/>
      <c r="F198" s="765"/>
      <c r="G198" s="765"/>
      <c r="H198" s="765"/>
      <c r="I198" s="765"/>
      <c r="J198" s="765"/>
      <c r="K198" s="765"/>
      <c r="L198" s="765"/>
      <c r="M198" s="765"/>
      <c r="N198" s="765"/>
      <c r="O198" s="765"/>
      <c r="P198" s="765"/>
      <c r="Q198" s="766"/>
      <c r="R198" s="766"/>
      <c r="S198" s="766"/>
      <c r="T198" s="766"/>
      <c r="U198" s="766"/>
      <c r="V198" s="766"/>
      <c r="W198" s="766"/>
    </row>
    <row r="199" spans="1:25" s="404" customFormat="1" ht="24" customHeight="1">
      <c r="A199" s="767" t="s">
        <v>647</v>
      </c>
      <c r="B199" s="768"/>
      <c r="C199" s="777" t="s">
        <v>652</v>
      </c>
      <c r="D199" s="770"/>
      <c r="E199" s="770"/>
      <c r="F199" s="770"/>
      <c r="G199" s="770"/>
      <c r="H199" s="770"/>
      <c r="I199" s="770"/>
      <c r="J199" s="770"/>
      <c r="K199" s="770"/>
      <c r="L199" s="770"/>
      <c r="M199" s="770"/>
      <c r="N199" s="770"/>
      <c r="O199" s="770"/>
      <c r="P199" s="771"/>
      <c r="Q199" s="772">
        <f>Q183-Q197</f>
        <v>0</v>
      </c>
      <c r="R199" s="773"/>
      <c r="S199" s="773"/>
      <c r="T199" s="773"/>
      <c r="U199" s="773"/>
      <c r="V199" s="773"/>
      <c r="W199" s="774"/>
      <c r="X199" s="520" t="e">
        <f>X183-X197</f>
        <v>#DIV/0!</v>
      </c>
      <c r="Y199" s="520" t="e">
        <f>Y183-Y197</f>
        <v>#DIV/0!</v>
      </c>
    </row>
    <row r="200" spans="1:25" s="404" customFormat="1" ht="9.9499999999999993" customHeight="1">
      <c r="A200" s="765"/>
      <c r="B200" s="765"/>
      <c r="C200" s="765"/>
      <c r="D200" s="765"/>
      <c r="E200" s="765"/>
      <c r="F200" s="765"/>
      <c r="G200" s="765"/>
      <c r="H200" s="765"/>
      <c r="I200" s="765"/>
      <c r="J200" s="765"/>
      <c r="K200" s="765"/>
      <c r="L200" s="765"/>
      <c r="M200" s="765"/>
      <c r="N200" s="765"/>
      <c r="O200" s="765"/>
      <c r="P200" s="765"/>
      <c r="Q200" s="766"/>
      <c r="R200" s="766"/>
      <c r="S200" s="766"/>
      <c r="T200" s="766"/>
      <c r="U200" s="766"/>
      <c r="V200" s="766"/>
      <c r="W200" s="766"/>
    </row>
    <row r="201" spans="1:25" s="404" customFormat="1" ht="24" customHeight="1">
      <c r="A201" s="767" t="s">
        <v>648</v>
      </c>
      <c r="B201" s="768"/>
      <c r="C201" s="777" t="s">
        <v>653</v>
      </c>
      <c r="D201" s="770"/>
      <c r="E201" s="770"/>
      <c r="F201" s="770"/>
      <c r="G201" s="770"/>
      <c r="H201" s="770"/>
      <c r="I201" s="770"/>
      <c r="J201" s="770"/>
      <c r="K201" s="770"/>
      <c r="L201" s="770"/>
      <c r="M201" s="770"/>
      <c r="N201" s="770"/>
      <c r="O201" s="770"/>
      <c r="P201" s="771"/>
      <c r="Q201" s="772"/>
      <c r="R201" s="773"/>
      <c r="S201" s="773"/>
      <c r="T201" s="773"/>
      <c r="U201" s="773"/>
      <c r="V201" s="773"/>
      <c r="W201" s="774"/>
      <c r="X201" s="199"/>
      <c r="Y201" s="199"/>
    </row>
    <row r="202" spans="1:25" ht="9.9499999999999993" customHeight="1">
      <c r="A202" s="764"/>
      <c r="B202" s="764"/>
      <c r="C202" s="764"/>
      <c r="D202" s="764"/>
      <c r="E202" s="764"/>
      <c r="F202" s="764"/>
      <c r="G202" s="764"/>
      <c r="H202" s="764"/>
      <c r="I202" s="764"/>
      <c r="J202" s="764"/>
      <c r="K202" s="764"/>
      <c r="L202" s="764"/>
      <c r="M202" s="764"/>
      <c r="N202" s="764"/>
      <c r="O202" s="764"/>
      <c r="P202" s="764"/>
      <c r="Q202" s="764"/>
      <c r="R202" s="764"/>
      <c r="S202" s="764"/>
      <c r="T202" s="764"/>
      <c r="U202" s="764"/>
      <c r="V202" s="764"/>
      <c r="W202" s="764"/>
    </row>
    <row r="203" spans="1:25" ht="9.9499999999999993" customHeight="1">
      <c r="A203" s="764"/>
      <c r="B203" s="764"/>
      <c r="C203" s="764"/>
      <c r="D203" s="764"/>
      <c r="E203" s="764"/>
      <c r="F203" s="764"/>
      <c r="G203" s="764"/>
      <c r="H203" s="764"/>
      <c r="I203" s="764"/>
      <c r="J203" s="764"/>
      <c r="K203" s="764"/>
      <c r="L203" s="764"/>
      <c r="M203" s="764"/>
      <c r="N203" s="764"/>
      <c r="O203" s="764"/>
      <c r="P203" s="764"/>
      <c r="Q203" s="764"/>
      <c r="R203" s="764"/>
      <c r="S203" s="764"/>
      <c r="T203" s="764"/>
      <c r="U203" s="764"/>
      <c r="V203" s="764"/>
      <c r="W203" s="764"/>
    </row>
  </sheetData>
  <mergeCells count="355">
    <mergeCell ref="Q200:W200"/>
    <mergeCell ref="A201:B201"/>
    <mergeCell ref="C201:P201"/>
    <mergeCell ref="Q201:W201"/>
    <mergeCell ref="Q173:W173"/>
    <mergeCell ref="A180:W180"/>
    <mergeCell ref="A181:W181"/>
    <mergeCell ref="A194:P194"/>
    <mergeCell ref="Q194:W194"/>
    <mergeCell ref="A195:B195"/>
    <mergeCell ref="D195:P195"/>
    <mergeCell ref="Q195:W195"/>
    <mergeCell ref="A198:P198"/>
    <mergeCell ref="Q198:W198"/>
    <mergeCell ref="A174:W174"/>
    <mergeCell ref="A175:W175"/>
    <mergeCell ref="A176:W176"/>
    <mergeCell ref="A177:B177"/>
    <mergeCell ref="C177:T177"/>
    <mergeCell ref="U177:W177"/>
    <mergeCell ref="A68:B68"/>
    <mergeCell ref="A70:W70"/>
    <mergeCell ref="C71:P71"/>
    <mergeCell ref="Q71:W71"/>
    <mergeCell ref="A65:W65"/>
    <mergeCell ref="A66:W66"/>
    <mergeCell ref="A62:W62"/>
    <mergeCell ref="A63:B63"/>
    <mergeCell ref="C63:P63"/>
    <mergeCell ref="Q63:W63"/>
    <mergeCell ref="A67:W67"/>
    <mergeCell ref="A69:B69"/>
    <mergeCell ref="C69:P69"/>
    <mergeCell ref="Q69:W69"/>
    <mergeCell ref="A72:W72"/>
    <mergeCell ref="C73:P73"/>
    <mergeCell ref="Q73:W73"/>
    <mergeCell ref="A6:W6"/>
    <mergeCell ref="B7:F7"/>
    <mergeCell ref="G7:J7"/>
    <mergeCell ref="K7:W7"/>
    <mergeCell ref="A8:W8"/>
    <mergeCell ref="B9:F9"/>
    <mergeCell ref="G9:W9"/>
    <mergeCell ref="A14:W14"/>
    <mergeCell ref="B15:I15"/>
    <mergeCell ref="K15:L15"/>
    <mergeCell ref="M15:O15"/>
    <mergeCell ref="R15:S15"/>
    <mergeCell ref="T15:W15"/>
    <mergeCell ref="A10:W10"/>
    <mergeCell ref="A12:W12"/>
    <mergeCell ref="U11:V11"/>
    <mergeCell ref="A60:W60"/>
    <mergeCell ref="A61:B61"/>
    <mergeCell ref="C61:P61"/>
    <mergeCell ref="Q61:W61"/>
    <mergeCell ref="A64:W64"/>
    <mergeCell ref="A1:W1"/>
    <mergeCell ref="A2:W2"/>
    <mergeCell ref="A3:W3"/>
    <mergeCell ref="A4:W4"/>
    <mergeCell ref="B5:C5"/>
    <mergeCell ref="D5:J5"/>
    <mergeCell ref="K5:L5"/>
    <mergeCell ref="O5:U5"/>
    <mergeCell ref="V5:W5"/>
    <mergeCell ref="A22:W22"/>
    <mergeCell ref="A23:W23"/>
    <mergeCell ref="B24:C24"/>
    <mergeCell ref="D24:F24"/>
    <mergeCell ref="I24:W24"/>
    <mergeCell ref="A25:W25"/>
    <mergeCell ref="A16:W16"/>
    <mergeCell ref="A18:W18"/>
    <mergeCell ref="B19:V19"/>
    <mergeCell ref="A20:W20"/>
    <mergeCell ref="B21:V21"/>
    <mergeCell ref="B17:V17"/>
    <mergeCell ref="A29:W29"/>
    <mergeCell ref="B30:W30"/>
    <mergeCell ref="A31:W31"/>
    <mergeCell ref="K32:W32"/>
    <mergeCell ref="A33:W33"/>
    <mergeCell ref="I34:W34"/>
    <mergeCell ref="A27:W27"/>
    <mergeCell ref="P28:Q28"/>
    <mergeCell ref="B28:J28"/>
    <mergeCell ref="L28:N28"/>
    <mergeCell ref="S28:U28"/>
    <mergeCell ref="A40:B40"/>
    <mergeCell ref="C40:W40"/>
    <mergeCell ref="A41:B41"/>
    <mergeCell ref="C41:P41"/>
    <mergeCell ref="Q41:W41"/>
    <mergeCell ref="A42:W42"/>
    <mergeCell ref="A35:W35"/>
    <mergeCell ref="A37:W37"/>
    <mergeCell ref="A38:W38"/>
    <mergeCell ref="A39:W39"/>
    <mergeCell ref="B36:U36"/>
    <mergeCell ref="A46:W46"/>
    <mergeCell ref="A47:B47"/>
    <mergeCell ref="C47:P47"/>
    <mergeCell ref="Q47:W47"/>
    <mergeCell ref="A48:W48"/>
    <mergeCell ref="A49:B49"/>
    <mergeCell ref="C49:P49"/>
    <mergeCell ref="Q49:W49"/>
    <mergeCell ref="A43:B43"/>
    <mergeCell ref="C43:P43"/>
    <mergeCell ref="Q43:W43"/>
    <mergeCell ref="A44:W44"/>
    <mergeCell ref="A45:B45"/>
    <mergeCell ref="C45:P45"/>
    <mergeCell ref="Q45:W45"/>
    <mergeCell ref="A50:W50"/>
    <mergeCell ref="A51:B51"/>
    <mergeCell ref="C51:P51"/>
    <mergeCell ref="Q51:W51"/>
    <mergeCell ref="A58:W58"/>
    <mergeCell ref="A59:B59"/>
    <mergeCell ref="C59:P59"/>
    <mergeCell ref="Q59:W59"/>
    <mergeCell ref="A52:W52"/>
    <mergeCell ref="A53:B53"/>
    <mergeCell ref="C53:P53"/>
    <mergeCell ref="Q53:W53"/>
    <mergeCell ref="A54:W54"/>
    <mergeCell ref="C55:P55"/>
    <mergeCell ref="Q55:W55"/>
    <mergeCell ref="A56:W56"/>
    <mergeCell ref="C57:P57"/>
    <mergeCell ref="Q57:W57"/>
    <mergeCell ref="A78:W78"/>
    <mergeCell ref="D79:P79"/>
    <mergeCell ref="Q79:W79"/>
    <mergeCell ref="A80:W80"/>
    <mergeCell ref="D81:P81"/>
    <mergeCell ref="Q81:W81"/>
    <mergeCell ref="A74:W74"/>
    <mergeCell ref="C75:P75"/>
    <mergeCell ref="Q75:W75"/>
    <mergeCell ref="A76:W76"/>
    <mergeCell ref="D77:P77"/>
    <mergeCell ref="Q77:W77"/>
    <mergeCell ref="A86:W86"/>
    <mergeCell ref="D87:P87"/>
    <mergeCell ref="Q87:W87"/>
    <mergeCell ref="A88:W88"/>
    <mergeCell ref="D89:P89"/>
    <mergeCell ref="Q89:W89"/>
    <mergeCell ref="A82:W82"/>
    <mergeCell ref="D83:P83"/>
    <mergeCell ref="Q83:W83"/>
    <mergeCell ref="A84:W84"/>
    <mergeCell ref="D85:P85"/>
    <mergeCell ref="Q85:W85"/>
    <mergeCell ref="A94:W94"/>
    <mergeCell ref="C95:P95"/>
    <mergeCell ref="Q95:W95"/>
    <mergeCell ref="A96:W96"/>
    <mergeCell ref="C97:P97"/>
    <mergeCell ref="Q97:W97"/>
    <mergeCell ref="A90:W90"/>
    <mergeCell ref="D91:P91"/>
    <mergeCell ref="Q91:W91"/>
    <mergeCell ref="A92:W92"/>
    <mergeCell ref="C93:P93"/>
    <mergeCell ref="Q93:W93"/>
    <mergeCell ref="A102:W102"/>
    <mergeCell ref="C103:P103"/>
    <mergeCell ref="Q103:W103"/>
    <mergeCell ref="A104:W104"/>
    <mergeCell ref="A105:B105"/>
    <mergeCell ref="C105:P105"/>
    <mergeCell ref="Q105:W105"/>
    <mergeCell ref="A98:W98"/>
    <mergeCell ref="C99:P99"/>
    <mergeCell ref="Q99:W99"/>
    <mergeCell ref="A100:W100"/>
    <mergeCell ref="C101:P101"/>
    <mergeCell ref="Q101:W101"/>
    <mergeCell ref="A109:B109"/>
    <mergeCell ref="C109:P109"/>
    <mergeCell ref="Q109:W109"/>
    <mergeCell ref="A110:W110"/>
    <mergeCell ref="A111:B111"/>
    <mergeCell ref="C111:P111"/>
    <mergeCell ref="Q111:W111"/>
    <mergeCell ref="A106:W106"/>
    <mergeCell ref="A107:B107"/>
    <mergeCell ref="C107:P107"/>
    <mergeCell ref="Q107:W107"/>
    <mergeCell ref="A108:W108"/>
    <mergeCell ref="A114:B114"/>
    <mergeCell ref="C114:W114"/>
    <mergeCell ref="A115:B115"/>
    <mergeCell ref="C115:P115"/>
    <mergeCell ref="Q115:W115"/>
    <mergeCell ref="A116:W116"/>
    <mergeCell ref="A112:W112"/>
    <mergeCell ref="A113:B113"/>
    <mergeCell ref="C113:P113"/>
    <mergeCell ref="Q113:W113"/>
    <mergeCell ref="A118:B118"/>
    <mergeCell ref="C118:W118"/>
    <mergeCell ref="A119:B119"/>
    <mergeCell ref="C119:P119"/>
    <mergeCell ref="Q119:W119"/>
    <mergeCell ref="A117:B117"/>
    <mergeCell ref="C117:P117"/>
    <mergeCell ref="Q117:W117"/>
    <mergeCell ref="A126:XFD126"/>
    <mergeCell ref="A122:B122"/>
    <mergeCell ref="C122:W122"/>
    <mergeCell ref="A123:B123"/>
    <mergeCell ref="C123:P123"/>
    <mergeCell ref="Q123:W123"/>
    <mergeCell ref="A124:W124"/>
    <mergeCell ref="A125:W125"/>
    <mergeCell ref="A120:B120"/>
    <mergeCell ref="C120:W120"/>
    <mergeCell ref="A121:B121"/>
    <mergeCell ref="C121:P121"/>
    <mergeCell ref="Q121:W121"/>
    <mergeCell ref="A127:B127"/>
    <mergeCell ref="C127:P127"/>
    <mergeCell ref="Q127:W127"/>
    <mergeCell ref="A128:XFD128"/>
    <mergeCell ref="A129:B129"/>
    <mergeCell ref="C129:P129"/>
    <mergeCell ref="Q129:W129"/>
    <mergeCell ref="A136:B136"/>
    <mergeCell ref="C136:W136"/>
    <mergeCell ref="C137:P137"/>
    <mergeCell ref="Q137:W137"/>
    <mergeCell ref="A138:XFD138"/>
    <mergeCell ref="A130:XFD130"/>
    <mergeCell ref="A131:B131"/>
    <mergeCell ref="C131:P131"/>
    <mergeCell ref="Q131:W131"/>
    <mergeCell ref="A132:XFD132"/>
    <mergeCell ref="A133:B133"/>
    <mergeCell ref="C133:P133"/>
    <mergeCell ref="Q133:W133"/>
    <mergeCell ref="A134:B134"/>
    <mergeCell ref="C134:W134"/>
    <mergeCell ref="C135:P135"/>
    <mergeCell ref="Q135:W135"/>
    <mergeCell ref="A142:XFD142"/>
    <mergeCell ref="A143:W143"/>
    <mergeCell ref="A148:XFD148"/>
    <mergeCell ref="A149:B149"/>
    <mergeCell ref="C149:P149"/>
    <mergeCell ref="Q149:W149"/>
    <mergeCell ref="C139:P139"/>
    <mergeCell ref="Q139:W139"/>
    <mergeCell ref="A140:XFD140"/>
    <mergeCell ref="A141:B141"/>
    <mergeCell ref="C141:P141"/>
    <mergeCell ref="Q141:W141"/>
    <mergeCell ref="A144:W144"/>
    <mergeCell ref="A145:B145"/>
    <mergeCell ref="C145:P145"/>
    <mergeCell ref="Q145:W145"/>
    <mergeCell ref="A146:W146"/>
    <mergeCell ref="A147:B147"/>
    <mergeCell ref="C147:P147"/>
    <mergeCell ref="Q147:W147"/>
    <mergeCell ref="A150:XFD150"/>
    <mergeCell ref="A151:B151"/>
    <mergeCell ref="C151:P151"/>
    <mergeCell ref="Q151:W151"/>
    <mergeCell ref="A152:XFD152"/>
    <mergeCell ref="A153:B153"/>
    <mergeCell ref="Q153:W153"/>
    <mergeCell ref="C153:P153"/>
    <mergeCell ref="A154:W154"/>
    <mergeCell ref="A155:B155"/>
    <mergeCell ref="C155:P155"/>
    <mergeCell ref="Q155:W155"/>
    <mergeCell ref="C168:W168"/>
    <mergeCell ref="C160:W160"/>
    <mergeCell ref="D161:P161"/>
    <mergeCell ref="Q161:W161"/>
    <mergeCell ref="C162:W162"/>
    <mergeCell ref="A163:B163"/>
    <mergeCell ref="C163:P163"/>
    <mergeCell ref="Q163:W163"/>
    <mergeCell ref="A156:W156"/>
    <mergeCell ref="A157:B157"/>
    <mergeCell ref="C157:P157"/>
    <mergeCell ref="Q157:W157"/>
    <mergeCell ref="C158:W158"/>
    <mergeCell ref="D159:P159"/>
    <mergeCell ref="Q159:W159"/>
    <mergeCell ref="C164:W164"/>
    <mergeCell ref="A165:B165"/>
    <mergeCell ref="C165:P165"/>
    <mergeCell ref="Q165:W165"/>
    <mergeCell ref="A166:W166"/>
    <mergeCell ref="A167:B167"/>
    <mergeCell ref="C167:P167"/>
    <mergeCell ref="Q167:W167"/>
    <mergeCell ref="A169:B169"/>
    <mergeCell ref="C169:P169"/>
    <mergeCell ref="Q169:W169"/>
    <mergeCell ref="C170:W170"/>
    <mergeCell ref="A171:B171"/>
    <mergeCell ref="C171:P171"/>
    <mergeCell ref="Q171:W171"/>
    <mergeCell ref="A172:W172"/>
    <mergeCell ref="A173:B173"/>
    <mergeCell ref="C173:P173"/>
    <mergeCell ref="A184:W184"/>
    <mergeCell ref="A185:B185"/>
    <mergeCell ref="D185:P185"/>
    <mergeCell ref="Q185:W185"/>
    <mergeCell ref="A186:W186"/>
    <mergeCell ref="A187:B187"/>
    <mergeCell ref="D187:P187"/>
    <mergeCell ref="Q187:W187"/>
    <mergeCell ref="A178:W178"/>
    <mergeCell ref="A179:B179"/>
    <mergeCell ref="C179:P179"/>
    <mergeCell ref="Q179:W179"/>
    <mergeCell ref="A182:W182"/>
    <mergeCell ref="A183:B183"/>
    <mergeCell ref="C183:P183"/>
    <mergeCell ref="Q183:W183"/>
    <mergeCell ref="A202:W202"/>
    <mergeCell ref="A203:W203"/>
    <mergeCell ref="A192:P192"/>
    <mergeCell ref="Q192:W192"/>
    <mergeCell ref="A197:B197"/>
    <mergeCell ref="C197:P197"/>
    <mergeCell ref="Q197:W197"/>
    <mergeCell ref="A188:W188"/>
    <mergeCell ref="A189:B189"/>
    <mergeCell ref="D189:P189"/>
    <mergeCell ref="Q189:W189"/>
    <mergeCell ref="A190:W190"/>
    <mergeCell ref="A191:B191"/>
    <mergeCell ref="D191:P191"/>
    <mergeCell ref="Q191:W191"/>
    <mergeCell ref="A193:B193"/>
    <mergeCell ref="D193:P193"/>
    <mergeCell ref="Q193:W193"/>
    <mergeCell ref="A196:P196"/>
    <mergeCell ref="Q196:W196"/>
    <mergeCell ref="A199:B199"/>
    <mergeCell ref="C199:P199"/>
    <mergeCell ref="Q199:W199"/>
    <mergeCell ref="A200:P200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I17" sqref="I17"/>
    </sheetView>
  </sheetViews>
  <sheetFormatPr defaultRowHeight="12.75"/>
  <cols>
    <col min="1" max="1" width="5.5703125" style="5" customWidth="1"/>
    <col min="2" max="2" width="16.7109375" style="5" customWidth="1"/>
    <col min="3" max="3" width="14.140625" style="7" customWidth="1"/>
    <col min="4" max="4" width="14.5703125" style="7" customWidth="1"/>
    <col min="5" max="5" width="4.140625" style="7" customWidth="1"/>
    <col min="6" max="6" width="12.28515625" style="7" customWidth="1"/>
    <col min="7" max="7" width="12.7109375" style="7" customWidth="1"/>
    <col min="8" max="8" width="12.42578125" style="7" customWidth="1"/>
    <col min="9" max="11" width="4.140625" style="5" customWidth="1"/>
    <col min="12" max="12" width="5" style="5" customWidth="1"/>
    <col min="13" max="15" width="4.140625" style="5" customWidth="1"/>
    <col min="16" max="16" width="4.5703125" style="5" customWidth="1"/>
    <col min="17" max="23" width="3.28515625" style="5" customWidth="1"/>
    <col min="24" max="24" width="15" style="5" customWidth="1"/>
    <col min="25" max="25" width="15.28515625" style="5" customWidth="1"/>
    <col min="26" max="26" width="14.42578125" style="5" customWidth="1"/>
    <col min="27" max="256" width="9.140625" style="5"/>
    <col min="257" max="267" width="4.140625" style="5" customWidth="1"/>
    <col min="268" max="268" width="5" style="5" customWidth="1"/>
    <col min="269" max="271" width="4.140625" style="5" customWidth="1"/>
    <col min="272" max="272" width="4.5703125" style="5" customWidth="1"/>
    <col min="273" max="279" width="3.28515625" style="5" customWidth="1"/>
    <col min="280" max="280" width="15" style="5" customWidth="1"/>
    <col min="281" max="281" width="15.28515625" style="5" customWidth="1"/>
    <col min="282" max="282" width="14.42578125" style="5" customWidth="1"/>
    <col min="283" max="512" width="9.140625" style="5"/>
    <col min="513" max="523" width="4.140625" style="5" customWidth="1"/>
    <col min="524" max="524" width="5" style="5" customWidth="1"/>
    <col min="525" max="527" width="4.140625" style="5" customWidth="1"/>
    <col min="528" max="528" width="4.5703125" style="5" customWidth="1"/>
    <col min="529" max="535" width="3.28515625" style="5" customWidth="1"/>
    <col min="536" max="536" width="15" style="5" customWidth="1"/>
    <col min="537" max="537" width="15.28515625" style="5" customWidth="1"/>
    <col min="538" max="538" width="14.42578125" style="5" customWidth="1"/>
    <col min="539" max="768" width="9.140625" style="5"/>
    <col min="769" max="779" width="4.140625" style="5" customWidth="1"/>
    <col min="780" max="780" width="5" style="5" customWidth="1"/>
    <col min="781" max="783" width="4.140625" style="5" customWidth="1"/>
    <col min="784" max="784" width="4.5703125" style="5" customWidth="1"/>
    <col min="785" max="791" width="3.28515625" style="5" customWidth="1"/>
    <col min="792" max="792" width="15" style="5" customWidth="1"/>
    <col min="793" max="793" width="15.28515625" style="5" customWidth="1"/>
    <col min="794" max="794" width="14.42578125" style="5" customWidth="1"/>
    <col min="795" max="1024" width="9.140625" style="5"/>
    <col min="1025" max="1035" width="4.140625" style="5" customWidth="1"/>
    <col min="1036" max="1036" width="5" style="5" customWidth="1"/>
    <col min="1037" max="1039" width="4.140625" style="5" customWidth="1"/>
    <col min="1040" max="1040" width="4.5703125" style="5" customWidth="1"/>
    <col min="1041" max="1047" width="3.28515625" style="5" customWidth="1"/>
    <col min="1048" max="1048" width="15" style="5" customWidth="1"/>
    <col min="1049" max="1049" width="15.28515625" style="5" customWidth="1"/>
    <col min="1050" max="1050" width="14.42578125" style="5" customWidth="1"/>
    <col min="1051" max="1280" width="9.140625" style="5"/>
    <col min="1281" max="1291" width="4.140625" style="5" customWidth="1"/>
    <col min="1292" max="1292" width="5" style="5" customWidth="1"/>
    <col min="1293" max="1295" width="4.140625" style="5" customWidth="1"/>
    <col min="1296" max="1296" width="4.5703125" style="5" customWidth="1"/>
    <col min="1297" max="1303" width="3.28515625" style="5" customWidth="1"/>
    <col min="1304" max="1304" width="15" style="5" customWidth="1"/>
    <col min="1305" max="1305" width="15.28515625" style="5" customWidth="1"/>
    <col min="1306" max="1306" width="14.42578125" style="5" customWidth="1"/>
    <col min="1307" max="1536" width="9.140625" style="5"/>
    <col min="1537" max="1547" width="4.140625" style="5" customWidth="1"/>
    <col min="1548" max="1548" width="5" style="5" customWidth="1"/>
    <col min="1549" max="1551" width="4.140625" style="5" customWidth="1"/>
    <col min="1552" max="1552" width="4.5703125" style="5" customWidth="1"/>
    <col min="1553" max="1559" width="3.28515625" style="5" customWidth="1"/>
    <col min="1560" max="1560" width="15" style="5" customWidth="1"/>
    <col min="1561" max="1561" width="15.28515625" style="5" customWidth="1"/>
    <col min="1562" max="1562" width="14.42578125" style="5" customWidth="1"/>
    <col min="1563" max="1792" width="9.140625" style="5"/>
    <col min="1793" max="1803" width="4.140625" style="5" customWidth="1"/>
    <col min="1804" max="1804" width="5" style="5" customWidth="1"/>
    <col min="1805" max="1807" width="4.140625" style="5" customWidth="1"/>
    <col min="1808" max="1808" width="4.5703125" style="5" customWidth="1"/>
    <col min="1809" max="1815" width="3.28515625" style="5" customWidth="1"/>
    <col min="1816" max="1816" width="15" style="5" customWidth="1"/>
    <col min="1817" max="1817" width="15.28515625" style="5" customWidth="1"/>
    <col min="1818" max="1818" width="14.42578125" style="5" customWidth="1"/>
    <col min="1819" max="2048" width="9.140625" style="5"/>
    <col min="2049" max="2059" width="4.140625" style="5" customWidth="1"/>
    <col min="2060" max="2060" width="5" style="5" customWidth="1"/>
    <col min="2061" max="2063" width="4.140625" style="5" customWidth="1"/>
    <col min="2064" max="2064" width="4.5703125" style="5" customWidth="1"/>
    <col min="2065" max="2071" width="3.28515625" style="5" customWidth="1"/>
    <col min="2072" max="2072" width="15" style="5" customWidth="1"/>
    <col min="2073" max="2073" width="15.28515625" style="5" customWidth="1"/>
    <col min="2074" max="2074" width="14.42578125" style="5" customWidth="1"/>
    <col min="2075" max="2304" width="9.140625" style="5"/>
    <col min="2305" max="2315" width="4.140625" style="5" customWidth="1"/>
    <col min="2316" max="2316" width="5" style="5" customWidth="1"/>
    <col min="2317" max="2319" width="4.140625" style="5" customWidth="1"/>
    <col min="2320" max="2320" width="4.5703125" style="5" customWidth="1"/>
    <col min="2321" max="2327" width="3.28515625" style="5" customWidth="1"/>
    <col min="2328" max="2328" width="15" style="5" customWidth="1"/>
    <col min="2329" max="2329" width="15.28515625" style="5" customWidth="1"/>
    <col min="2330" max="2330" width="14.42578125" style="5" customWidth="1"/>
    <col min="2331" max="2560" width="9.140625" style="5"/>
    <col min="2561" max="2571" width="4.140625" style="5" customWidth="1"/>
    <col min="2572" max="2572" width="5" style="5" customWidth="1"/>
    <col min="2573" max="2575" width="4.140625" style="5" customWidth="1"/>
    <col min="2576" max="2576" width="4.5703125" style="5" customWidth="1"/>
    <col min="2577" max="2583" width="3.28515625" style="5" customWidth="1"/>
    <col min="2584" max="2584" width="15" style="5" customWidth="1"/>
    <col min="2585" max="2585" width="15.28515625" style="5" customWidth="1"/>
    <col min="2586" max="2586" width="14.42578125" style="5" customWidth="1"/>
    <col min="2587" max="2816" width="9.140625" style="5"/>
    <col min="2817" max="2827" width="4.140625" style="5" customWidth="1"/>
    <col min="2828" max="2828" width="5" style="5" customWidth="1"/>
    <col min="2829" max="2831" width="4.140625" style="5" customWidth="1"/>
    <col min="2832" max="2832" width="4.5703125" style="5" customWidth="1"/>
    <col min="2833" max="2839" width="3.28515625" style="5" customWidth="1"/>
    <col min="2840" max="2840" width="15" style="5" customWidth="1"/>
    <col min="2841" max="2841" width="15.28515625" style="5" customWidth="1"/>
    <col min="2842" max="2842" width="14.42578125" style="5" customWidth="1"/>
    <col min="2843" max="3072" width="9.140625" style="5"/>
    <col min="3073" max="3083" width="4.140625" style="5" customWidth="1"/>
    <col min="3084" max="3084" width="5" style="5" customWidth="1"/>
    <col min="3085" max="3087" width="4.140625" style="5" customWidth="1"/>
    <col min="3088" max="3088" width="4.5703125" style="5" customWidth="1"/>
    <col min="3089" max="3095" width="3.28515625" style="5" customWidth="1"/>
    <col min="3096" max="3096" width="15" style="5" customWidth="1"/>
    <col min="3097" max="3097" width="15.28515625" style="5" customWidth="1"/>
    <col min="3098" max="3098" width="14.42578125" style="5" customWidth="1"/>
    <col min="3099" max="3328" width="9.140625" style="5"/>
    <col min="3329" max="3339" width="4.140625" style="5" customWidth="1"/>
    <col min="3340" max="3340" width="5" style="5" customWidth="1"/>
    <col min="3341" max="3343" width="4.140625" style="5" customWidth="1"/>
    <col min="3344" max="3344" width="4.5703125" style="5" customWidth="1"/>
    <col min="3345" max="3351" width="3.28515625" style="5" customWidth="1"/>
    <col min="3352" max="3352" width="15" style="5" customWidth="1"/>
    <col min="3353" max="3353" width="15.28515625" style="5" customWidth="1"/>
    <col min="3354" max="3354" width="14.42578125" style="5" customWidth="1"/>
    <col min="3355" max="3584" width="9.140625" style="5"/>
    <col min="3585" max="3595" width="4.140625" style="5" customWidth="1"/>
    <col min="3596" max="3596" width="5" style="5" customWidth="1"/>
    <col min="3597" max="3599" width="4.140625" style="5" customWidth="1"/>
    <col min="3600" max="3600" width="4.5703125" style="5" customWidth="1"/>
    <col min="3601" max="3607" width="3.28515625" style="5" customWidth="1"/>
    <col min="3608" max="3608" width="15" style="5" customWidth="1"/>
    <col min="3609" max="3609" width="15.28515625" style="5" customWidth="1"/>
    <col min="3610" max="3610" width="14.42578125" style="5" customWidth="1"/>
    <col min="3611" max="3840" width="9.140625" style="5"/>
    <col min="3841" max="3851" width="4.140625" style="5" customWidth="1"/>
    <col min="3852" max="3852" width="5" style="5" customWidth="1"/>
    <col min="3853" max="3855" width="4.140625" style="5" customWidth="1"/>
    <col min="3856" max="3856" width="4.5703125" style="5" customWidth="1"/>
    <col min="3857" max="3863" width="3.28515625" style="5" customWidth="1"/>
    <col min="3864" max="3864" width="15" style="5" customWidth="1"/>
    <col min="3865" max="3865" width="15.28515625" style="5" customWidth="1"/>
    <col min="3866" max="3866" width="14.42578125" style="5" customWidth="1"/>
    <col min="3867" max="4096" width="9.140625" style="5"/>
    <col min="4097" max="4107" width="4.140625" style="5" customWidth="1"/>
    <col min="4108" max="4108" width="5" style="5" customWidth="1"/>
    <col min="4109" max="4111" width="4.140625" style="5" customWidth="1"/>
    <col min="4112" max="4112" width="4.5703125" style="5" customWidth="1"/>
    <col min="4113" max="4119" width="3.28515625" style="5" customWidth="1"/>
    <col min="4120" max="4120" width="15" style="5" customWidth="1"/>
    <col min="4121" max="4121" width="15.28515625" style="5" customWidth="1"/>
    <col min="4122" max="4122" width="14.42578125" style="5" customWidth="1"/>
    <col min="4123" max="4352" width="9.140625" style="5"/>
    <col min="4353" max="4363" width="4.140625" style="5" customWidth="1"/>
    <col min="4364" max="4364" width="5" style="5" customWidth="1"/>
    <col min="4365" max="4367" width="4.140625" style="5" customWidth="1"/>
    <col min="4368" max="4368" width="4.5703125" style="5" customWidth="1"/>
    <col min="4369" max="4375" width="3.28515625" style="5" customWidth="1"/>
    <col min="4376" max="4376" width="15" style="5" customWidth="1"/>
    <col min="4377" max="4377" width="15.28515625" style="5" customWidth="1"/>
    <col min="4378" max="4378" width="14.42578125" style="5" customWidth="1"/>
    <col min="4379" max="4608" width="9.140625" style="5"/>
    <col min="4609" max="4619" width="4.140625" style="5" customWidth="1"/>
    <col min="4620" max="4620" width="5" style="5" customWidth="1"/>
    <col min="4621" max="4623" width="4.140625" style="5" customWidth="1"/>
    <col min="4624" max="4624" width="4.5703125" style="5" customWidth="1"/>
    <col min="4625" max="4631" width="3.28515625" style="5" customWidth="1"/>
    <col min="4632" max="4632" width="15" style="5" customWidth="1"/>
    <col min="4633" max="4633" width="15.28515625" style="5" customWidth="1"/>
    <col min="4634" max="4634" width="14.42578125" style="5" customWidth="1"/>
    <col min="4635" max="4864" width="9.140625" style="5"/>
    <col min="4865" max="4875" width="4.140625" style="5" customWidth="1"/>
    <col min="4876" max="4876" width="5" style="5" customWidth="1"/>
    <col min="4877" max="4879" width="4.140625" style="5" customWidth="1"/>
    <col min="4880" max="4880" width="4.5703125" style="5" customWidth="1"/>
    <col min="4881" max="4887" width="3.28515625" style="5" customWidth="1"/>
    <col min="4888" max="4888" width="15" style="5" customWidth="1"/>
    <col min="4889" max="4889" width="15.28515625" style="5" customWidth="1"/>
    <col min="4890" max="4890" width="14.42578125" style="5" customWidth="1"/>
    <col min="4891" max="5120" width="9.140625" style="5"/>
    <col min="5121" max="5131" width="4.140625" style="5" customWidth="1"/>
    <col min="5132" max="5132" width="5" style="5" customWidth="1"/>
    <col min="5133" max="5135" width="4.140625" style="5" customWidth="1"/>
    <col min="5136" max="5136" width="4.5703125" style="5" customWidth="1"/>
    <col min="5137" max="5143" width="3.28515625" style="5" customWidth="1"/>
    <col min="5144" max="5144" width="15" style="5" customWidth="1"/>
    <col min="5145" max="5145" width="15.28515625" style="5" customWidth="1"/>
    <col min="5146" max="5146" width="14.42578125" style="5" customWidth="1"/>
    <col min="5147" max="5376" width="9.140625" style="5"/>
    <col min="5377" max="5387" width="4.140625" style="5" customWidth="1"/>
    <col min="5388" max="5388" width="5" style="5" customWidth="1"/>
    <col min="5389" max="5391" width="4.140625" style="5" customWidth="1"/>
    <col min="5392" max="5392" width="4.5703125" style="5" customWidth="1"/>
    <col min="5393" max="5399" width="3.28515625" style="5" customWidth="1"/>
    <col min="5400" max="5400" width="15" style="5" customWidth="1"/>
    <col min="5401" max="5401" width="15.28515625" style="5" customWidth="1"/>
    <col min="5402" max="5402" width="14.42578125" style="5" customWidth="1"/>
    <col min="5403" max="5632" width="9.140625" style="5"/>
    <col min="5633" max="5643" width="4.140625" style="5" customWidth="1"/>
    <col min="5644" max="5644" width="5" style="5" customWidth="1"/>
    <col min="5645" max="5647" width="4.140625" style="5" customWidth="1"/>
    <col min="5648" max="5648" width="4.5703125" style="5" customWidth="1"/>
    <col min="5649" max="5655" width="3.28515625" style="5" customWidth="1"/>
    <col min="5656" max="5656" width="15" style="5" customWidth="1"/>
    <col min="5657" max="5657" width="15.28515625" style="5" customWidth="1"/>
    <col min="5658" max="5658" width="14.42578125" style="5" customWidth="1"/>
    <col min="5659" max="5888" width="9.140625" style="5"/>
    <col min="5889" max="5899" width="4.140625" style="5" customWidth="1"/>
    <col min="5900" max="5900" width="5" style="5" customWidth="1"/>
    <col min="5901" max="5903" width="4.140625" style="5" customWidth="1"/>
    <col min="5904" max="5904" width="4.5703125" style="5" customWidth="1"/>
    <col min="5905" max="5911" width="3.28515625" style="5" customWidth="1"/>
    <col min="5912" max="5912" width="15" style="5" customWidth="1"/>
    <col min="5913" max="5913" width="15.28515625" style="5" customWidth="1"/>
    <col min="5914" max="5914" width="14.42578125" style="5" customWidth="1"/>
    <col min="5915" max="6144" width="9.140625" style="5"/>
    <col min="6145" max="6155" width="4.140625" style="5" customWidth="1"/>
    <col min="6156" max="6156" width="5" style="5" customWidth="1"/>
    <col min="6157" max="6159" width="4.140625" style="5" customWidth="1"/>
    <col min="6160" max="6160" width="4.5703125" style="5" customWidth="1"/>
    <col min="6161" max="6167" width="3.28515625" style="5" customWidth="1"/>
    <col min="6168" max="6168" width="15" style="5" customWidth="1"/>
    <col min="6169" max="6169" width="15.28515625" style="5" customWidth="1"/>
    <col min="6170" max="6170" width="14.42578125" style="5" customWidth="1"/>
    <col min="6171" max="6400" width="9.140625" style="5"/>
    <col min="6401" max="6411" width="4.140625" style="5" customWidth="1"/>
    <col min="6412" max="6412" width="5" style="5" customWidth="1"/>
    <col min="6413" max="6415" width="4.140625" style="5" customWidth="1"/>
    <col min="6416" max="6416" width="4.5703125" style="5" customWidth="1"/>
    <col min="6417" max="6423" width="3.28515625" style="5" customWidth="1"/>
    <col min="6424" max="6424" width="15" style="5" customWidth="1"/>
    <col min="6425" max="6425" width="15.28515625" style="5" customWidth="1"/>
    <col min="6426" max="6426" width="14.42578125" style="5" customWidth="1"/>
    <col min="6427" max="6656" width="9.140625" style="5"/>
    <col min="6657" max="6667" width="4.140625" style="5" customWidth="1"/>
    <col min="6668" max="6668" width="5" style="5" customWidth="1"/>
    <col min="6669" max="6671" width="4.140625" style="5" customWidth="1"/>
    <col min="6672" max="6672" width="4.5703125" style="5" customWidth="1"/>
    <col min="6673" max="6679" width="3.28515625" style="5" customWidth="1"/>
    <col min="6680" max="6680" width="15" style="5" customWidth="1"/>
    <col min="6681" max="6681" width="15.28515625" style="5" customWidth="1"/>
    <col min="6682" max="6682" width="14.42578125" style="5" customWidth="1"/>
    <col min="6683" max="6912" width="9.140625" style="5"/>
    <col min="6913" max="6923" width="4.140625" style="5" customWidth="1"/>
    <col min="6924" max="6924" width="5" style="5" customWidth="1"/>
    <col min="6925" max="6927" width="4.140625" style="5" customWidth="1"/>
    <col min="6928" max="6928" width="4.5703125" style="5" customWidth="1"/>
    <col min="6929" max="6935" width="3.28515625" style="5" customWidth="1"/>
    <col min="6936" max="6936" width="15" style="5" customWidth="1"/>
    <col min="6937" max="6937" width="15.28515625" style="5" customWidth="1"/>
    <col min="6938" max="6938" width="14.42578125" style="5" customWidth="1"/>
    <col min="6939" max="7168" width="9.140625" style="5"/>
    <col min="7169" max="7179" width="4.140625" style="5" customWidth="1"/>
    <col min="7180" max="7180" width="5" style="5" customWidth="1"/>
    <col min="7181" max="7183" width="4.140625" style="5" customWidth="1"/>
    <col min="7184" max="7184" width="4.5703125" style="5" customWidth="1"/>
    <col min="7185" max="7191" width="3.28515625" style="5" customWidth="1"/>
    <col min="7192" max="7192" width="15" style="5" customWidth="1"/>
    <col min="7193" max="7193" width="15.28515625" style="5" customWidth="1"/>
    <col min="7194" max="7194" width="14.42578125" style="5" customWidth="1"/>
    <col min="7195" max="7424" width="9.140625" style="5"/>
    <col min="7425" max="7435" width="4.140625" style="5" customWidth="1"/>
    <col min="7436" max="7436" width="5" style="5" customWidth="1"/>
    <col min="7437" max="7439" width="4.140625" style="5" customWidth="1"/>
    <col min="7440" max="7440" width="4.5703125" style="5" customWidth="1"/>
    <col min="7441" max="7447" width="3.28515625" style="5" customWidth="1"/>
    <col min="7448" max="7448" width="15" style="5" customWidth="1"/>
    <col min="7449" max="7449" width="15.28515625" style="5" customWidth="1"/>
    <col min="7450" max="7450" width="14.42578125" style="5" customWidth="1"/>
    <col min="7451" max="7680" width="9.140625" style="5"/>
    <col min="7681" max="7691" width="4.140625" style="5" customWidth="1"/>
    <col min="7692" max="7692" width="5" style="5" customWidth="1"/>
    <col min="7693" max="7695" width="4.140625" style="5" customWidth="1"/>
    <col min="7696" max="7696" width="4.5703125" style="5" customWidth="1"/>
    <col min="7697" max="7703" width="3.28515625" style="5" customWidth="1"/>
    <col min="7704" max="7704" width="15" style="5" customWidth="1"/>
    <col min="7705" max="7705" width="15.28515625" style="5" customWidth="1"/>
    <col min="7706" max="7706" width="14.42578125" style="5" customWidth="1"/>
    <col min="7707" max="7936" width="9.140625" style="5"/>
    <col min="7937" max="7947" width="4.140625" style="5" customWidth="1"/>
    <col min="7948" max="7948" width="5" style="5" customWidth="1"/>
    <col min="7949" max="7951" width="4.140625" style="5" customWidth="1"/>
    <col min="7952" max="7952" width="4.5703125" style="5" customWidth="1"/>
    <col min="7953" max="7959" width="3.28515625" style="5" customWidth="1"/>
    <col min="7960" max="7960" width="15" style="5" customWidth="1"/>
    <col min="7961" max="7961" width="15.28515625" style="5" customWidth="1"/>
    <col min="7962" max="7962" width="14.42578125" style="5" customWidth="1"/>
    <col min="7963" max="8192" width="9.140625" style="5"/>
    <col min="8193" max="8203" width="4.140625" style="5" customWidth="1"/>
    <col min="8204" max="8204" width="5" style="5" customWidth="1"/>
    <col min="8205" max="8207" width="4.140625" style="5" customWidth="1"/>
    <col min="8208" max="8208" width="4.5703125" style="5" customWidth="1"/>
    <col min="8209" max="8215" width="3.28515625" style="5" customWidth="1"/>
    <col min="8216" max="8216" width="15" style="5" customWidth="1"/>
    <col min="8217" max="8217" width="15.28515625" style="5" customWidth="1"/>
    <col min="8218" max="8218" width="14.42578125" style="5" customWidth="1"/>
    <col min="8219" max="8448" width="9.140625" style="5"/>
    <col min="8449" max="8459" width="4.140625" style="5" customWidth="1"/>
    <col min="8460" max="8460" width="5" style="5" customWidth="1"/>
    <col min="8461" max="8463" width="4.140625" style="5" customWidth="1"/>
    <col min="8464" max="8464" width="4.5703125" style="5" customWidth="1"/>
    <col min="8465" max="8471" width="3.28515625" style="5" customWidth="1"/>
    <col min="8472" max="8472" width="15" style="5" customWidth="1"/>
    <col min="8473" max="8473" width="15.28515625" style="5" customWidth="1"/>
    <col min="8474" max="8474" width="14.42578125" style="5" customWidth="1"/>
    <col min="8475" max="8704" width="9.140625" style="5"/>
    <col min="8705" max="8715" width="4.140625" style="5" customWidth="1"/>
    <col min="8716" max="8716" width="5" style="5" customWidth="1"/>
    <col min="8717" max="8719" width="4.140625" style="5" customWidth="1"/>
    <col min="8720" max="8720" width="4.5703125" style="5" customWidth="1"/>
    <col min="8721" max="8727" width="3.28515625" style="5" customWidth="1"/>
    <col min="8728" max="8728" width="15" style="5" customWidth="1"/>
    <col min="8729" max="8729" width="15.28515625" style="5" customWidth="1"/>
    <col min="8730" max="8730" width="14.42578125" style="5" customWidth="1"/>
    <col min="8731" max="8960" width="9.140625" style="5"/>
    <col min="8961" max="8971" width="4.140625" style="5" customWidth="1"/>
    <col min="8972" max="8972" width="5" style="5" customWidth="1"/>
    <col min="8973" max="8975" width="4.140625" style="5" customWidth="1"/>
    <col min="8976" max="8976" width="4.5703125" style="5" customWidth="1"/>
    <col min="8977" max="8983" width="3.28515625" style="5" customWidth="1"/>
    <col min="8984" max="8984" width="15" style="5" customWidth="1"/>
    <col min="8985" max="8985" width="15.28515625" style="5" customWidth="1"/>
    <col min="8986" max="8986" width="14.42578125" style="5" customWidth="1"/>
    <col min="8987" max="9216" width="9.140625" style="5"/>
    <col min="9217" max="9227" width="4.140625" style="5" customWidth="1"/>
    <col min="9228" max="9228" width="5" style="5" customWidth="1"/>
    <col min="9229" max="9231" width="4.140625" style="5" customWidth="1"/>
    <col min="9232" max="9232" width="4.5703125" style="5" customWidth="1"/>
    <col min="9233" max="9239" width="3.28515625" style="5" customWidth="1"/>
    <col min="9240" max="9240" width="15" style="5" customWidth="1"/>
    <col min="9241" max="9241" width="15.28515625" style="5" customWidth="1"/>
    <col min="9242" max="9242" width="14.42578125" style="5" customWidth="1"/>
    <col min="9243" max="9472" width="9.140625" style="5"/>
    <col min="9473" max="9483" width="4.140625" style="5" customWidth="1"/>
    <col min="9484" max="9484" width="5" style="5" customWidth="1"/>
    <col min="9485" max="9487" width="4.140625" style="5" customWidth="1"/>
    <col min="9488" max="9488" width="4.5703125" style="5" customWidth="1"/>
    <col min="9489" max="9495" width="3.28515625" style="5" customWidth="1"/>
    <col min="9496" max="9496" width="15" style="5" customWidth="1"/>
    <col min="9497" max="9497" width="15.28515625" style="5" customWidth="1"/>
    <col min="9498" max="9498" width="14.42578125" style="5" customWidth="1"/>
    <col min="9499" max="9728" width="9.140625" style="5"/>
    <col min="9729" max="9739" width="4.140625" style="5" customWidth="1"/>
    <col min="9740" max="9740" width="5" style="5" customWidth="1"/>
    <col min="9741" max="9743" width="4.140625" style="5" customWidth="1"/>
    <col min="9744" max="9744" width="4.5703125" style="5" customWidth="1"/>
    <col min="9745" max="9751" width="3.28515625" style="5" customWidth="1"/>
    <col min="9752" max="9752" width="15" style="5" customWidth="1"/>
    <col min="9753" max="9753" width="15.28515625" style="5" customWidth="1"/>
    <col min="9754" max="9754" width="14.42578125" style="5" customWidth="1"/>
    <col min="9755" max="9984" width="9.140625" style="5"/>
    <col min="9985" max="9995" width="4.140625" style="5" customWidth="1"/>
    <col min="9996" max="9996" width="5" style="5" customWidth="1"/>
    <col min="9997" max="9999" width="4.140625" style="5" customWidth="1"/>
    <col min="10000" max="10000" width="4.5703125" style="5" customWidth="1"/>
    <col min="10001" max="10007" width="3.28515625" style="5" customWidth="1"/>
    <col min="10008" max="10008" width="15" style="5" customWidth="1"/>
    <col min="10009" max="10009" width="15.28515625" style="5" customWidth="1"/>
    <col min="10010" max="10010" width="14.42578125" style="5" customWidth="1"/>
    <col min="10011" max="10240" width="9.140625" style="5"/>
    <col min="10241" max="10251" width="4.140625" style="5" customWidth="1"/>
    <col min="10252" max="10252" width="5" style="5" customWidth="1"/>
    <col min="10253" max="10255" width="4.140625" style="5" customWidth="1"/>
    <col min="10256" max="10256" width="4.5703125" style="5" customWidth="1"/>
    <col min="10257" max="10263" width="3.28515625" style="5" customWidth="1"/>
    <col min="10264" max="10264" width="15" style="5" customWidth="1"/>
    <col min="10265" max="10265" width="15.28515625" style="5" customWidth="1"/>
    <col min="10266" max="10266" width="14.42578125" style="5" customWidth="1"/>
    <col min="10267" max="10496" width="9.140625" style="5"/>
    <col min="10497" max="10507" width="4.140625" style="5" customWidth="1"/>
    <col min="10508" max="10508" width="5" style="5" customWidth="1"/>
    <col min="10509" max="10511" width="4.140625" style="5" customWidth="1"/>
    <col min="10512" max="10512" width="4.5703125" style="5" customWidth="1"/>
    <col min="10513" max="10519" width="3.28515625" style="5" customWidth="1"/>
    <col min="10520" max="10520" width="15" style="5" customWidth="1"/>
    <col min="10521" max="10521" width="15.28515625" style="5" customWidth="1"/>
    <col min="10522" max="10522" width="14.42578125" style="5" customWidth="1"/>
    <col min="10523" max="10752" width="9.140625" style="5"/>
    <col min="10753" max="10763" width="4.140625" style="5" customWidth="1"/>
    <col min="10764" max="10764" width="5" style="5" customWidth="1"/>
    <col min="10765" max="10767" width="4.140625" style="5" customWidth="1"/>
    <col min="10768" max="10768" width="4.5703125" style="5" customWidth="1"/>
    <col min="10769" max="10775" width="3.28515625" style="5" customWidth="1"/>
    <col min="10776" max="10776" width="15" style="5" customWidth="1"/>
    <col min="10777" max="10777" width="15.28515625" style="5" customWidth="1"/>
    <col min="10778" max="10778" width="14.42578125" style="5" customWidth="1"/>
    <col min="10779" max="11008" width="9.140625" style="5"/>
    <col min="11009" max="11019" width="4.140625" style="5" customWidth="1"/>
    <col min="11020" max="11020" width="5" style="5" customWidth="1"/>
    <col min="11021" max="11023" width="4.140625" style="5" customWidth="1"/>
    <col min="11024" max="11024" width="4.5703125" style="5" customWidth="1"/>
    <col min="11025" max="11031" width="3.28515625" style="5" customWidth="1"/>
    <col min="11032" max="11032" width="15" style="5" customWidth="1"/>
    <col min="11033" max="11033" width="15.28515625" style="5" customWidth="1"/>
    <col min="11034" max="11034" width="14.42578125" style="5" customWidth="1"/>
    <col min="11035" max="11264" width="9.140625" style="5"/>
    <col min="11265" max="11275" width="4.140625" style="5" customWidth="1"/>
    <col min="11276" max="11276" width="5" style="5" customWidth="1"/>
    <col min="11277" max="11279" width="4.140625" style="5" customWidth="1"/>
    <col min="11280" max="11280" width="4.5703125" style="5" customWidth="1"/>
    <col min="11281" max="11287" width="3.28515625" style="5" customWidth="1"/>
    <col min="11288" max="11288" width="15" style="5" customWidth="1"/>
    <col min="11289" max="11289" width="15.28515625" style="5" customWidth="1"/>
    <col min="11290" max="11290" width="14.42578125" style="5" customWidth="1"/>
    <col min="11291" max="11520" width="9.140625" style="5"/>
    <col min="11521" max="11531" width="4.140625" style="5" customWidth="1"/>
    <col min="11532" max="11532" width="5" style="5" customWidth="1"/>
    <col min="11533" max="11535" width="4.140625" style="5" customWidth="1"/>
    <col min="11536" max="11536" width="4.5703125" style="5" customWidth="1"/>
    <col min="11537" max="11543" width="3.28515625" style="5" customWidth="1"/>
    <col min="11544" max="11544" width="15" style="5" customWidth="1"/>
    <col min="11545" max="11545" width="15.28515625" style="5" customWidth="1"/>
    <col min="11546" max="11546" width="14.42578125" style="5" customWidth="1"/>
    <col min="11547" max="11776" width="9.140625" style="5"/>
    <col min="11777" max="11787" width="4.140625" style="5" customWidth="1"/>
    <col min="11788" max="11788" width="5" style="5" customWidth="1"/>
    <col min="11789" max="11791" width="4.140625" style="5" customWidth="1"/>
    <col min="11792" max="11792" width="4.5703125" style="5" customWidth="1"/>
    <col min="11793" max="11799" width="3.28515625" style="5" customWidth="1"/>
    <col min="11800" max="11800" width="15" style="5" customWidth="1"/>
    <col min="11801" max="11801" width="15.28515625" style="5" customWidth="1"/>
    <col min="11802" max="11802" width="14.42578125" style="5" customWidth="1"/>
    <col min="11803" max="12032" width="9.140625" style="5"/>
    <col min="12033" max="12043" width="4.140625" style="5" customWidth="1"/>
    <col min="12044" max="12044" width="5" style="5" customWidth="1"/>
    <col min="12045" max="12047" width="4.140625" style="5" customWidth="1"/>
    <col min="12048" max="12048" width="4.5703125" style="5" customWidth="1"/>
    <col min="12049" max="12055" width="3.28515625" style="5" customWidth="1"/>
    <col min="12056" max="12056" width="15" style="5" customWidth="1"/>
    <col min="12057" max="12057" width="15.28515625" style="5" customWidth="1"/>
    <col min="12058" max="12058" width="14.42578125" style="5" customWidth="1"/>
    <col min="12059" max="12288" width="9.140625" style="5"/>
    <col min="12289" max="12299" width="4.140625" style="5" customWidth="1"/>
    <col min="12300" max="12300" width="5" style="5" customWidth="1"/>
    <col min="12301" max="12303" width="4.140625" style="5" customWidth="1"/>
    <col min="12304" max="12304" width="4.5703125" style="5" customWidth="1"/>
    <col min="12305" max="12311" width="3.28515625" style="5" customWidth="1"/>
    <col min="12312" max="12312" width="15" style="5" customWidth="1"/>
    <col min="12313" max="12313" width="15.28515625" style="5" customWidth="1"/>
    <col min="12314" max="12314" width="14.42578125" style="5" customWidth="1"/>
    <col min="12315" max="12544" width="9.140625" style="5"/>
    <col min="12545" max="12555" width="4.140625" style="5" customWidth="1"/>
    <col min="12556" max="12556" width="5" style="5" customWidth="1"/>
    <col min="12557" max="12559" width="4.140625" style="5" customWidth="1"/>
    <col min="12560" max="12560" width="4.5703125" style="5" customWidth="1"/>
    <col min="12561" max="12567" width="3.28515625" style="5" customWidth="1"/>
    <col min="12568" max="12568" width="15" style="5" customWidth="1"/>
    <col min="12569" max="12569" width="15.28515625" style="5" customWidth="1"/>
    <col min="12570" max="12570" width="14.42578125" style="5" customWidth="1"/>
    <col min="12571" max="12800" width="9.140625" style="5"/>
    <col min="12801" max="12811" width="4.140625" style="5" customWidth="1"/>
    <col min="12812" max="12812" width="5" style="5" customWidth="1"/>
    <col min="12813" max="12815" width="4.140625" style="5" customWidth="1"/>
    <col min="12816" max="12816" width="4.5703125" style="5" customWidth="1"/>
    <col min="12817" max="12823" width="3.28515625" style="5" customWidth="1"/>
    <col min="12824" max="12824" width="15" style="5" customWidth="1"/>
    <col min="12825" max="12825" width="15.28515625" style="5" customWidth="1"/>
    <col min="12826" max="12826" width="14.42578125" style="5" customWidth="1"/>
    <col min="12827" max="13056" width="9.140625" style="5"/>
    <col min="13057" max="13067" width="4.140625" style="5" customWidth="1"/>
    <col min="13068" max="13068" width="5" style="5" customWidth="1"/>
    <col min="13069" max="13071" width="4.140625" style="5" customWidth="1"/>
    <col min="13072" max="13072" width="4.5703125" style="5" customWidth="1"/>
    <col min="13073" max="13079" width="3.28515625" style="5" customWidth="1"/>
    <col min="13080" max="13080" width="15" style="5" customWidth="1"/>
    <col min="13081" max="13081" width="15.28515625" style="5" customWidth="1"/>
    <col min="13082" max="13082" width="14.42578125" style="5" customWidth="1"/>
    <col min="13083" max="13312" width="9.140625" style="5"/>
    <col min="13313" max="13323" width="4.140625" style="5" customWidth="1"/>
    <col min="13324" max="13324" width="5" style="5" customWidth="1"/>
    <col min="13325" max="13327" width="4.140625" style="5" customWidth="1"/>
    <col min="13328" max="13328" width="4.5703125" style="5" customWidth="1"/>
    <col min="13329" max="13335" width="3.28515625" style="5" customWidth="1"/>
    <col min="13336" max="13336" width="15" style="5" customWidth="1"/>
    <col min="13337" max="13337" width="15.28515625" style="5" customWidth="1"/>
    <col min="13338" max="13338" width="14.42578125" style="5" customWidth="1"/>
    <col min="13339" max="13568" width="9.140625" style="5"/>
    <col min="13569" max="13579" width="4.140625" style="5" customWidth="1"/>
    <col min="13580" max="13580" width="5" style="5" customWidth="1"/>
    <col min="13581" max="13583" width="4.140625" style="5" customWidth="1"/>
    <col min="13584" max="13584" width="4.5703125" style="5" customWidth="1"/>
    <col min="13585" max="13591" width="3.28515625" style="5" customWidth="1"/>
    <col min="13592" max="13592" width="15" style="5" customWidth="1"/>
    <col min="13593" max="13593" width="15.28515625" style="5" customWidth="1"/>
    <col min="13594" max="13594" width="14.42578125" style="5" customWidth="1"/>
    <col min="13595" max="13824" width="9.140625" style="5"/>
    <col min="13825" max="13835" width="4.140625" style="5" customWidth="1"/>
    <col min="13836" max="13836" width="5" style="5" customWidth="1"/>
    <col min="13837" max="13839" width="4.140625" style="5" customWidth="1"/>
    <col min="13840" max="13840" width="4.5703125" style="5" customWidth="1"/>
    <col min="13841" max="13847" width="3.28515625" style="5" customWidth="1"/>
    <col min="13848" max="13848" width="15" style="5" customWidth="1"/>
    <col min="13849" max="13849" width="15.28515625" style="5" customWidth="1"/>
    <col min="13850" max="13850" width="14.42578125" style="5" customWidth="1"/>
    <col min="13851" max="14080" width="9.140625" style="5"/>
    <col min="14081" max="14091" width="4.140625" style="5" customWidth="1"/>
    <col min="14092" max="14092" width="5" style="5" customWidth="1"/>
    <col min="14093" max="14095" width="4.140625" style="5" customWidth="1"/>
    <col min="14096" max="14096" width="4.5703125" style="5" customWidth="1"/>
    <col min="14097" max="14103" width="3.28515625" style="5" customWidth="1"/>
    <col min="14104" max="14104" width="15" style="5" customWidth="1"/>
    <col min="14105" max="14105" width="15.28515625" style="5" customWidth="1"/>
    <col min="14106" max="14106" width="14.42578125" style="5" customWidth="1"/>
    <col min="14107" max="14336" width="9.140625" style="5"/>
    <col min="14337" max="14347" width="4.140625" style="5" customWidth="1"/>
    <col min="14348" max="14348" width="5" style="5" customWidth="1"/>
    <col min="14349" max="14351" width="4.140625" style="5" customWidth="1"/>
    <col min="14352" max="14352" width="4.5703125" style="5" customWidth="1"/>
    <col min="14353" max="14359" width="3.28515625" style="5" customWidth="1"/>
    <col min="14360" max="14360" width="15" style="5" customWidth="1"/>
    <col min="14361" max="14361" width="15.28515625" style="5" customWidth="1"/>
    <col min="14362" max="14362" width="14.42578125" style="5" customWidth="1"/>
    <col min="14363" max="14592" width="9.140625" style="5"/>
    <col min="14593" max="14603" width="4.140625" style="5" customWidth="1"/>
    <col min="14604" max="14604" width="5" style="5" customWidth="1"/>
    <col min="14605" max="14607" width="4.140625" style="5" customWidth="1"/>
    <col min="14608" max="14608" width="4.5703125" style="5" customWidth="1"/>
    <col min="14609" max="14615" width="3.28515625" style="5" customWidth="1"/>
    <col min="14616" max="14616" width="15" style="5" customWidth="1"/>
    <col min="14617" max="14617" width="15.28515625" style="5" customWidth="1"/>
    <col min="14618" max="14618" width="14.42578125" style="5" customWidth="1"/>
    <col min="14619" max="14848" width="9.140625" style="5"/>
    <col min="14849" max="14859" width="4.140625" style="5" customWidth="1"/>
    <col min="14860" max="14860" width="5" style="5" customWidth="1"/>
    <col min="14861" max="14863" width="4.140625" style="5" customWidth="1"/>
    <col min="14864" max="14864" width="4.5703125" style="5" customWidth="1"/>
    <col min="14865" max="14871" width="3.28515625" style="5" customWidth="1"/>
    <col min="14872" max="14872" width="15" style="5" customWidth="1"/>
    <col min="14873" max="14873" width="15.28515625" style="5" customWidth="1"/>
    <col min="14874" max="14874" width="14.42578125" style="5" customWidth="1"/>
    <col min="14875" max="15104" width="9.140625" style="5"/>
    <col min="15105" max="15115" width="4.140625" style="5" customWidth="1"/>
    <col min="15116" max="15116" width="5" style="5" customWidth="1"/>
    <col min="15117" max="15119" width="4.140625" style="5" customWidth="1"/>
    <col min="15120" max="15120" width="4.5703125" style="5" customWidth="1"/>
    <col min="15121" max="15127" width="3.28515625" style="5" customWidth="1"/>
    <col min="15128" max="15128" width="15" style="5" customWidth="1"/>
    <col min="15129" max="15129" width="15.28515625" style="5" customWidth="1"/>
    <col min="15130" max="15130" width="14.42578125" style="5" customWidth="1"/>
    <col min="15131" max="15360" width="9.140625" style="5"/>
    <col min="15361" max="15371" width="4.140625" style="5" customWidth="1"/>
    <col min="15372" max="15372" width="5" style="5" customWidth="1"/>
    <col min="15373" max="15375" width="4.140625" style="5" customWidth="1"/>
    <col min="15376" max="15376" width="4.5703125" style="5" customWidth="1"/>
    <col min="15377" max="15383" width="3.28515625" style="5" customWidth="1"/>
    <col min="15384" max="15384" width="15" style="5" customWidth="1"/>
    <col min="15385" max="15385" width="15.28515625" style="5" customWidth="1"/>
    <col min="15386" max="15386" width="14.42578125" style="5" customWidth="1"/>
    <col min="15387" max="15616" width="9.140625" style="5"/>
    <col min="15617" max="15627" width="4.140625" style="5" customWidth="1"/>
    <col min="15628" max="15628" width="5" style="5" customWidth="1"/>
    <col min="15629" max="15631" width="4.140625" style="5" customWidth="1"/>
    <col min="15632" max="15632" width="4.5703125" style="5" customWidth="1"/>
    <col min="15633" max="15639" width="3.28515625" style="5" customWidth="1"/>
    <col min="15640" max="15640" width="15" style="5" customWidth="1"/>
    <col min="15641" max="15641" width="15.28515625" style="5" customWidth="1"/>
    <col min="15642" max="15642" width="14.42578125" style="5" customWidth="1"/>
    <col min="15643" max="15872" width="9.140625" style="5"/>
    <col min="15873" max="15883" width="4.140625" style="5" customWidth="1"/>
    <col min="15884" max="15884" width="5" style="5" customWidth="1"/>
    <col min="15885" max="15887" width="4.140625" style="5" customWidth="1"/>
    <col min="15888" max="15888" width="4.5703125" style="5" customWidth="1"/>
    <col min="15889" max="15895" width="3.28515625" style="5" customWidth="1"/>
    <col min="15896" max="15896" width="15" style="5" customWidth="1"/>
    <col min="15897" max="15897" width="15.28515625" style="5" customWidth="1"/>
    <col min="15898" max="15898" width="14.42578125" style="5" customWidth="1"/>
    <col min="15899" max="16128" width="9.140625" style="5"/>
    <col min="16129" max="16139" width="4.140625" style="5" customWidth="1"/>
    <col min="16140" max="16140" width="5" style="5" customWidth="1"/>
    <col min="16141" max="16143" width="4.140625" style="5" customWidth="1"/>
    <col min="16144" max="16144" width="4.5703125" style="5" customWidth="1"/>
    <col min="16145" max="16151" width="3.28515625" style="5" customWidth="1"/>
    <col min="16152" max="16152" width="15" style="5" customWidth="1"/>
    <col min="16153" max="16153" width="15.28515625" style="5" customWidth="1"/>
    <col min="16154" max="16154" width="14.42578125" style="5" customWidth="1"/>
    <col min="16155" max="16384" width="9.140625" style="5"/>
  </cols>
  <sheetData>
    <row r="1" spans="1:8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8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8" ht="14.25">
      <c r="A3" s="26" t="s">
        <v>565</v>
      </c>
      <c r="B3" s="74"/>
      <c r="C3" s="74"/>
      <c r="D3" s="273" t="str">
        <f>Деклар!G7</f>
        <v>2020 год</v>
      </c>
      <c r="E3" s="79"/>
      <c r="F3" s="79"/>
    </row>
    <row r="4" spans="1:8" ht="18.75" customHeight="1">
      <c r="A4" s="1025" t="s">
        <v>114</v>
      </c>
      <c r="B4" s="1025"/>
      <c r="C4" s="1025"/>
      <c r="D4" s="1025"/>
      <c r="E4" s="1025"/>
      <c r="F4" s="1025"/>
      <c r="G4" s="1025"/>
    </row>
    <row r="5" spans="1:8">
      <c r="A5" s="933" t="s">
        <v>240</v>
      </c>
      <c r="B5" s="933"/>
      <c r="C5" s="933"/>
      <c r="D5" s="933"/>
      <c r="E5" s="933"/>
      <c r="F5" s="933"/>
      <c r="G5" s="933"/>
    </row>
    <row r="6" spans="1:8" ht="32.25" customHeight="1" thickBot="1">
      <c r="A6" s="1026" t="s">
        <v>269</v>
      </c>
      <c r="B6" s="1026"/>
      <c r="C6" s="1026"/>
      <c r="D6" s="1026"/>
      <c r="E6" s="1026"/>
      <c r="F6" s="1026"/>
      <c r="G6" s="1026"/>
    </row>
    <row r="7" spans="1:8" ht="69.75" customHeight="1" thickBot="1">
      <c r="A7" s="118" t="s">
        <v>242</v>
      </c>
      <c r="B7" s="96" t="s">
        <v>270</v>
      </c>
      <c r="C7" s="95" t="s">
        <v>271</v>
      </c>
      <c r="D7" s="95" t="s">
        <v>272</v>
      </c>
      <c r="E7" s="958" t="s">
        <v>273</v>
      </c>
      <c r="F7" s="958"/>
      <c r="G7" s="95" t="s">
        <v>274</v>
      </c>
      <c r="H7" s="119" t="s">
        <v>275</v>
      </c>
    </row>
    <row r="8" spans="1:8" ht="13.5" thickBot="1">
      <c r="A8" s="48">
        <v>1</v>
      </c>
      <c r="B8" s="49">
        <v>2</v>
      </c>
      <c r="C8" s="49">
        <v>3</v>
      </c>
      <c r="D8" s="49">
        <v>4</v>
      </c>
      <c r="E8" s="1027">
        <v>5</v>
      </c>
      <c r="F8" s="1027"/>
      <c r="G8" s="49">
        <v>6</v>
      </c>
      <c r="H8" s="50">
        <v>7</v>
      </c>
    </row>
    <row r="9" spans="1:8" ht="13.5" thickBot="1">
      <c r="A9" s="544">
        <v>1</v>
      </c>
      <c r="B9" s="544"/>
      <c r="C9" s="575"/>
      <c r="D9" s="575"/>
      <c r="E9" s="1021"/>
      <c r="F9" s="1021"/>
      <c r="G9" s="576">
        <v>0</v>
      </c>
      <c r="H9" s="115">
        <f>E9-G9</f>
        <v>0</v>
      </c>
    </row>
    <row r="10" spans="1:8" ht="13.5" thickBot="1">
      <c r="A10" s="539"/>
      <c r="B10" s="539"/>
      <c r="C10" s="538"/>
      <c r="D10" s="538"/>
      <c r="E10" s="1022"/>
      <c r="F10" s="1022"/>
      <c r="G10" s="577"/>
      <c r="H10" s="115">
        <f>E10-G10</f>
        <v>0</v>
      </c>
    </row>
    <row r="11" spans="1:8" ht="13.5" thickBot="1">
      <c r="A11" s="557"/>
      <c r="B11" s="557"/>
      <c r="C11" s="578"/>
      <c r="D11" s="578"/>
      <c r="E11" s="1023"/>
      <c r="F11" s="1023"/>
      <c r="G11" s="579"/>
      <c r="H11" s="115">
        <f>E11-G11</f>
        <v>0</v>
      </c>
    </row>
    <row r="12" spans="1:8" ht="37.5" customHeight="1" thickBot="1">
      <c r="A12" s="43"/>
      <c r="B12" s="1024" t="s">
        <v>430</v>
      </c>
      <c r="C12" s="1024"/>
      <c r="D12" s="1024"/>
      <c r="E12" s="1024"/>
      <c r="F12" s="1024"/>
      <c r="G12" s="949"/>
      <c r="H12" s="122">
        <f>SUM(H9:H11)</f>
        <v>0</v>
      </c>
    </row>
    <row r="14" spans="1:8" ht="22.5" customHeight="1">
      <c r="B14" s="69" t="s">
        <v>119</v>
      </c>
      <c r="C14" s="12"/>
      <c r="D14" s="12"/>
    </row>
    <row r="15" spans="1:8">
      <c r="C15" s="7" t="s">
        <v>120</v>
      </c>
      <c r="D15" s="7" t="s">
        <v>218</v>
      </c>
    </row>
  </sheetData>
  <mergeCells count="11">
    <mergeCell ref="E9:F9"/>
    <mergeCell ref="E10:F10"/>
    <mergeCell ref="E11:F11"/>
    <mergeCell ref="B12:G12"/>
    <mergeCell ref="B2:C2"/>
    <mergeCell ref="E2:F2"/>
    <mergeCell ref="A4:G4"/>
    <mergeCell ref="A5:G5"/>
    <mergeCell ref="A6:G6"/>
    <mergeCell ref="E7:F7"/>
    <mergeCell ref="E8:F8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G21" sqref="G21"/>
    </sheetView>
  </sheetViews>
  <sheetFormatPr defaultRowHeight="12.75"/>
  <cols>
    <col min="1" max="1" width="5.5703125" style="5" customWidth="1"/>
    <col min="2" max="2" width="16.7109375" style="5" customWidth="1"/>
    <col min="3" max="3" width="14.140625" style="7" customWidth="1"/>
    <col min="4" max="4" width="14.5703125" style="7" customWidth="1"/>
    <col min="5" max="5" width="16.7109375" style="7" customWidth="1"/>
    <col min="6" max="6" width="19.140625" style="7" customWidth="1"/>
    <col min="7" max="7" width="14" style="5" customWidth="1"/>
    <col min="8" max="9" width="4.140625" style="5" customWidth="1"/>
    <col min="10" max="10" width="5" style="5" customWidth="1"/>
    <col min="11" max="13" width="4.140625" style="5" customWidth="1"/>
    <col min="14" max="14" width="4.5703125" style="5" customWidth="1"/>
    <col min="15" max="21" width="3.28515625" style="5" customWidth="1"/>
    <col min="22" max="22" width="15" style="5" customWidth="1"/>
    <col min="23" max="23" width="15.28515625" style="5" customWidth="1"/>
    <col min="24" max="24" width="14.42578125" style="5" customWidth="1"/>
    <col min="25" max="254" width="9.140625" style="5"/>
    <col min="255" max="265" width="4.140625" style="5" customWidth="1"/>
    <col min="266" max="266" width="5" style="5" customWidth="1"/>
    <col min="267" max="269" width="4.140625" style="5" customWidth="1"/>
    <col min="270" max="270" width="4.5703125" style="5" customWidth="1"/>
    <col min="271" max="277" width="3.28515625" style="5" customWidth="1"/>
    <col min="278" max="278" width="15" style="5" customWidth="1"/>
    <col min="279" max="279" width="15.28515625" style="5" customWidth="1"/>
    <col min="280" max="280" width="14.42578125" style="5" customWidth="1"/>
    <col min="281" max="510" width="9.140625" style="5"/>
    <col min="511" max="521" width="4.140625" style="5" customWidth="1"/>
    <col min="522" max="522" width="5" style="5" customWidth="1"/>
    <col min="523" max="525" width="4.140625" style="5" customWidth="1"/>
    <col min="526" max="526" width="4.5703125" style="5" customWidth="1"/>
    <col min="527" max="533" width="3.28515625" style="5" customWidth="1"/>
    <col min="534" max="534" width="15" style="5" customWidth="1"/>
    <col min="535" max="535" width="15.28515625" style="5" customWidth="1"/>
    <col min="536" max="536" width="14.42578125" style="5" customWidth="1"/>
    <col min="537" max="766" width="9.140625" style="5"/>
    <col min="767" max="777" width="4.140625" style="5" customWidth="1"/>
    <col min="778" max="778" width="5" style="5" customWidth="1"/>
    <col min="779" max="781" width="4.140625" style="5" customWidth="1"/>
    <col min="782" max="782" width="4.5703125" style="5" customWidth="1"/>
    <col min="783" max="789" width="3.28515625" style="5" customWidth="1"/>
    <col min="790" max="790" width="15" style="5" customWidth="1"/>
    <col min="791" max="791" width="15.28515625" style="5" customWidth="1"/>
    <col min="792" max="792" width="14.42578125" style="5" customWidth="1"/>
    <col min="793" max="1022" width="9.140625" style="5"/>
    <col min="1023" max="1033" width="4.140625" style="5" customWidth="1"/>
    <col min="1034" max="1034" width="5" style="5" customWidth="1"/>
    <col min="1035" max="1037" width="4.140625" style="5" customWidth="1"/>
    <col min="1038" max="1038" width="4.5703125" style="5" customWidth="1"/>
    <col min="1039" max="1045" width="3.28515625" style="5" customWidth="1"/>
    <col min="1046" max="1046" width="15" style="5" customWidth="1"/>
    <col min="1047" max="1047" width="15.28515625" style="5" customWidth="1"/>
    <col min="1048" max="1048" width="14.42578125" style="5" customWidth="1"/>
    <col min="1049" max="1278" width="9.140625" style="5"/>
    <col min="1279" max="1289" width="4.140625" style="5" customWidth="1"/>
    <col min="1290" max="1290" width="5" style="5" customWidth="1"/>
    <col min="1291" max="1293" width="4.140625" style="5" customWidth="1"/>
    <col min="1294" max="1294" width="4.5703125" style="5" customWidth="1"/>
    <col min="1295" max="1301" width="3.28515625" style="5" customWidth="1"/>
    <col min="1302" max="1302" width="15" style="5" customWidth="1"/>
    <col min="1303" max="1303" width="15.28515625" style="5" customWidth="1"/>
    <col min="1304" max="1304" width="14.42578125" style="5" customWidth="1"/>
    <col min="1305" max="1534" width="9.140625" style="5"/>
    <col min="1535" max="1545" width="4.140625" style="5" customWidth="1"/>
    <col min="1546" max="1546" width="5" style="5" customWidth="1"/>
    <col min="1547" max="1549" width="4.140625" style="5" customWidth="1"/>
    <col min="1550" max="1550" width="4.5703125" style="5" customWidth="1"/>
    <col min="1551" max="1557" width="3.28515625" style="5" customWidth="1"/>
    <col min="1558" max="1558" width="15" style="5" customWidth="1"/>
    <col min="1559" max="1559" width="15.28515625" style="5" customWidth="1"/>
    <col min="1560" max="1560" width="14.42578125" style="5" customWidth="1"/>
    <col min="1561" max="1790" width="9.140625" style="5"/>
    <col min="1791" max="1801" width="4.140625" style="5" customWidth="1"/>
    <col min="1802" max="1802" width="5" style="5" customWidth="1"/>
    <col min="1803" max="1805" width="4.140625" style="5" customWidth="1"/>
    <col min="1806" max="1806" width="4.5703125" style="5" customWidth="1"/>
    <col min="1807" max="1813" width="3.28515625" style="5" customWidth="1"/>
    <col min="1814" max="1814" width="15" style="5" customWidth="1"/>
    <col min="1815" max="1815" width="15.28515625" style="5" customWidth="1"/>
    <col min="1816" max="1816" width="14.42578125" style="5" customWidth="1"/>
    <col min="1817" max="2046" width="9.140625" style="5"/>
    <col min="2047" max="2057" width="4.140625" style="5" customWidth="1"/>
    <col min="2058" max="2058" width="5" style="5" customWidth="1"/>
    <col min="2059" max="2061" width="4.140625" style="5" customWidth="1"/>
    <col min="2062" max="2062" width="4.5703125" style="5" customWidth="1"/>
    <col min="2063" max="2069" width="3.28515625" style="5" customWidth="1"/>
    <col min="2070" max="2070" width="15" style="5" customWidth="1"/>
    <col min="2071" max="2071" width="15.28515625" style="5" customWidth="1"/>
    <col min="2072" max="2072" width="14.42578125" style="5" customWidth="1"/>
    <col min="2073" max="2302" width="9.140625" style="5"/>
    <col min="2303" max="2313" width="4.140625" style="5" customWidth="1"/>
    <col min="2314" max="2314" width="5" style="5" customWidth="1"/>
    <col min="2315" max="2317" width="4.140625" style="5" customWidth="1"/>
    <col min="2318" max="2318" width="4.5703125" style="5" customWidth="1"/>
    <col min="2319" max="2325" width="3.28515625" style="5" customWidth="1"/>
    <col min="2326" max="2326" width="15" style="5" customWidth="1"/>
    <col min="2327" max="2327" width="15.28515625" style="5" customWidth="1"/>
    <col min="2328" max="2328" width="14.42578125" style="5" customWidth="1"/>
    <col min="2329" max="2558" width="9.140625" style="5"/>
    <col min="2559" max="2569" width="4.140625" style="5" customWidth="1"/>
    <col min="2570" max="2570" width="5" style="5" customWidth="1"/>
    <col min="2571" max="2573" width="4.140625" style="5" customWidth="1"/>
    <col min="2574" max="2574" width="4.5703125" style="5" customWidth="1"/>
    <col min="2575" max="2581" width="3.28515625" style="5" customWidth="1"/>
    <col min="2582" max="2582" width="15" style="5" customWidth="1"/>
    <col min="2583" max="2583" width="15.28515625" style="5" customWidth="1"/>
    <col min="2584" max="2584" width="14.42578125" style="5" customWidth="1"/>
    <col min="2585" max="2814" width="9.140625" style="5"/>
    <col min="2815" max="2825" width="4.140625" style="5" customWidth="1"/>
    <col min="2826" max="2826" width="5" style="5" customWidth="1"/>
    <col min="2827" max="2829" width="4.140625" style="5" customWidth="1"/>
    <col min="2830" max="2830" width="4.5703125" style="5" customWidth="1"/>
    <col min="2831" max="2837" width="3.28515625" style="5" customWidth="1"/>
    <col min="2838" max="2838" width="15" style="5" customWidth="1"/>
    <col min="2839" max="2839" width="15.28515625" style="5" customWidth="1"/>
    <col min="2840" max="2840" width="14.42578125" style="5" customWidth="1"/>
    <col min="2841" max="3070" width="9.140625" style="5"/>
    <col min="3071" max="3081" width="4.140625" style="5" customWidth="1"/>
    <col min="3082" max="3082" width="5" style="5" customWidth="1"/>
    <col min="3083" max="3085" width="4.140625" style="5" customWidth="1"/>
    <col min="3086" max="3086" width="4.5703125" style="5" customWidth="1"/>
    <col min="3087" max="3093" width="3.28515625" style="5" customWidth="1"/>
    <col min="3094" max="3094" width="15" style="5" customWidth="1"/>
    <col min="3095" max="3095" width="15.28515625" style="5" customWidth="1"/>
    <col min="3096" max="3096" width="14.42578125" style="5" customWidth="1"/>
    <col min="3097" max="3326" width="9.140625" style="5"/>
    <col min="3327" max="3337" width="4.140625" style="5" customWidth="1"/>
    <col min="3338" max="3338" width="5" style="5" customWidth="1"/>
    <col min="3339" max="3341" width="4.140625" style="5" customWidth="1"/>
    <col min="3342" max="3342" width="4.5703125" style="5" customWidth="1"/>
    <col min="3343" max="3349" width="3.28515625" style="5" customWidth="1"/>
    <col min="3350" max="3350" width="15" style="5" customWidth="1"/>
    <col min="3351" max="3351" width="15.28515625" style="5" customWidth="1"/>
    <col min="3352" max="3352" width="14.42578125" style="5" customWidth="1"/>
    <col min="3353" max="3582" width="9.140625" style="5"/>
    <col min="3583" max="3593" width="4.140625" style="5" customWidth="1"/>
    <col min="3594" max="3594" width="5" style="5" customWidth="1"/>
    <col min="3595" max="3597" width="4.140625" style="5" customWidth="1"/>
    <col min="3598" max="3598" width="4.5703125" style="5" customWidth="1"/>
    <col min="3599" max="3605" width="3.28515625" style="5" customWidth="1"/>
    <col min="3606" max="3606" width="15" style="5" customWidth="1"/>
    <col min="3607" max="3607" width="15.28515625" style="5" customWidth="1"/>
    <col min="3608" max="3608" width="14.42578125" style="5" customWidth="1"/>
    <col min="3609" max="3838" width="9.140625" style="5"/>
    <col min="3839" max="3849" width="4.140625" style="5" customWidth="1"/>
    <col min="3850" max="3850" width="5" style="5" customWidth="1"/>
    <col min="3851" max="3853" width="4.140625" style="5" customWidth="1"/>
    <col min="3854" max="3854" width="4.5703125" style="5" customWidth="1"/>
    <col min="3855" max="3861" width="3.28515625" style="5" customWidth="1"/>
    <col min="3862" max="3862" width="15" style="5" customWidth="1"/>
    <col min="3863" max="3863" width="15.28515625" style="5" customWidth="1"/>
    <col min="3864" max="3864" width="14.42578125" style="5" customWidth="1"/>
    <col min="3865" max="4094" width="9.140625" style="5"/>
    <col min="4095" max="4105" width="4.140625" style="5" customWidth="1"/>
    <col min="4106" max="4106" width="5" style="5" customWidth="1"/>
    <col min="4107" max="4109" width="4.140625" style="5" customWidth="1"/>
    <col min="4110" max="4110" width="4.5703125" style="5" customWidth="1"/>
    <col min="4111" max="4117" width="3.28515625" style="5" customWidth="1"/>
    <col min="4118" max="4118" width="15" style="5" customWidth="1"/>
    <col min="4119" max="4119" width="15.28515625" style="5" customWidth="1"/>
    <col min="4120" max="4120" width="14.42578125" style="5" customWidth="1"/>
    <col min="4121" max="4350" width="9.140625" style="5"/>
    <col min="4351" max="4361" width="4.140625" style="5" customWidth="1"/>
    <col min="4362" max="4362" width="5" style="5" customWidth="1"/>
    <col min="4363" max="4365" width="4.140625" style="5" customWidth="1"/>
    <col min="4366" max="4366" width="4.5703125" style="5" customWidth="1"/>
    <col min="4367" max="4373" width="3.28515625" style="5" customWidth="1"/>
    <col min="4374" max="4374" width="15" style="5" customWidth="1"/>
    <col min="4375" max="4375" width="15.28515625" style="5" customWidth="1"/>
    <col min="4376" max="4376" width="14.42578125" style="5" customWidth="1"/>
    <col min="4377" max="4606" width="9.140625" style="5"/>
    <col min="4607" max="4617" width="4.140625" style="5" customWidth="1"/>
    <col min="4618" max="4618" width="5" style="5" customWidth="1"/>
    <col min="4619" max="4621" width="4.140625" style="5" customWidth="1"/>
    <col min="4622" max="4622" width="4.5703125" style="5" customWidth="1"/>
    <col min="4623" max="4629" width="3.28515625" style="5" customWidth="1"/>
    <col min="4630" max="4630" width="15" style="5" customWidth="1"/>
    <col min="4631" max="4631" width="15.28515625" style="5" customWidth="1"/>
    <col min="4632" max="4632" width="14.42578125" style="5" customWidth="1"/>
    <col min="4633" max="4862" width="9.140625" style="5"/>
    <col min="4863" max="4873" width="4.140625" style="5" customWidth="1"/>
    <col min="4874" max="4874" width="5" style="5" customWidth="1"/>
    <col min="4875" max="4877" width="4.140625" style="5" customWidth="1"/>
    <col min="4878" max="4878" width="4.5703125" style="5" customWidth="1"/>
    <col min="4879" max="4885" width="3.28515625" style="5" customWidth="1"/>
    <col min="4886" max="4886" width="15" style="5" customWidth="1"/>
    <col min="4887" max="4887" width="15.28515625" style="5" customWidth="1"/>
    <col min="4888" max="4888" width="14.42578125" style="5" customWidth="1"/>
    <col min="4889" max="5118" width="9.140625" style="5"/>
    <col min="5119" max="5129" width="4.140625" style="5" customWidth="1"/>
    <col min="5130" max="5130" width="5" style="5" customWidth="1"/>
    <col min="5131" max="5133" width="4.140625" style="5" customWidth="1"/>
    <col min="5134" max="5134" width="4.5703125" style="5" customWidth="1"/>
    <col min="5135" max="5141" width="3.28515625" style="5" customWidth="1"/>
    <col min="5142" max="5142" width="15" style="5" customWidth="1"/>
    <col min="5143" max="5143" width="15.28515625" style="5" customWidth="1"/>
    <col min="5144" max="5144" width="14.42578125" style="5" customWidth="1"/>
    <col min="5145" max="5374" width="9.140625" style="5"/>
    <col min="5375" max="5385" width="4.140625" style="5" customWidth="1"/>
    <col min="5386" max="5386" width="5" style="5" customWidth="1"/>
    <col min="5387" max="5389" width="4.140625" style="5" customWidth="1"/>
    <col min="5390" max="5390" width="4.5703125" style="5" customWidth="1"/>
    <col min="5391" max="5397" width="3.28515625" style="5" customWidth="1"/>
    <col min="5398" max="5398" width="15" style="5" customWidth="1"/>
    <col min="5399" max="5399" width="15.28515625" style="5" customWidth="1"/>
    <col min="5400" max="5400" width="14.42578125" style="5" customWidth="1"/>
    <col min="5401" max="5630" width="9.140625" style="5"/>
    <col min="5631" max="5641" width="4.140625" style="5" customWidth="1"/>
    <col min="5642" max="5642" width="5" style="5" customWidth="1"/>
    <col min="5643" max="5645" width="4.140625" style="5" customWidth="1"/>
    <col min="5646" max="5646" width="4.5703125" style="5" customWidth="1"/>
    <col min="5647" max="5653" width="3.28515625" style="5" customWidth="1"/>
    <col min="5654" max="5654" width="15" style="5" customWidth="1"/>
    <col min="5655" max="5655" width="15.28515625" style="5" customWidth="1"/>
    <col min="5656" max="5656" width="14.42578125" style="5" customWidth="1"/>
    <col min="5657" max="5886" width="9.140625" style="5"/>
    <col min="5887" max="5897" width="4.140625" style="5" customWidth="1"/>
    <col min="5898" max="5898" width="5" style="5" customWidth="1"/>
    <col min="5899" max="5901" width="4.140625" style="5" customWidth="1"/>
    <col min="5902" max="5902" width="4.5703125" style="5" customWidth="1"/>
    <col min="5903" max="5909" width="3.28515625" style="5" customWidth="1"/>
    <col min="5910" max="5910" width="15" style="5" customWidth="1"/>
    <col min="5911" max="5911" width="15.28515625" style="5" customWidth="1"/>
    <col min="5912" max="5912" width="14.42578125" style="5" customWidth="1"/>
    <col min="5913" max="6142" width="9.140625" style="5"/>
    <col min="6143" max="6153" width="4.140625" style="5" customWidth="1"/>
    <col min="6154" max="6154" width="5" style="5" customWidth="1"/>
    <col min="6155" max="6157" width="4.140625" style="5" customWidth="1"/>
    <col min="6158" max="6158" width="4.5703125" style="5" customWidth="1"/>
    <col min="6159" max="6165" width="3.28515625" style="5" customWidth="1"/>
    <col min="6166" max="6166" width="15" style="5" customWidth="1"/>
    <col min="6167" max="6167" width="15.28515625" style="5" customWidth="1"/>
    <col min="6168" max="6168" width="14.42578125" style="5" customWidth="1"/>
    <col min="6169" max="6398" width="9.140625" style="5"/>
    <col min="6399" max="6409" width="4.140625" style="5" customWidth="1"/>
    <col min="6410" max="6410" width="5" style="5" customWidth="1"/>
    <col min="6411" max="6413" width="4.140625" style="5" customWidth="1"/>
    <col min="6414" max="6414" width="4.5703125" style="5" customWidth="1"/>
    <col min="6415" max="6421" width="3.28515625" style="5" customWidth="1"/>
    <col min="6422" max="6422" width="15" style="5" customWidth="1"/>
    <col min="6423" max="6423" width="15.28515625" style="5" customWidth="1"/>
    <col min="6424" max="6424" width="14.42578125" style="5" customWidth="1"/>
    <col min="6425" max="6654" width="9.140625" style="5"/>
    <col min="6655" max="6665" width="4.140625" style="5" customWidth="1"/>
    <col min="6666" max="6666" width="5" style="5" customWidth="1"/>
    <col min="6667" max="6669" width="4.140625" style="5" customWidth="1"/>
    <col min="6670" max="6670" width="4.5703125" style="5" customWidth="1"/>
    <col min="6671" max="6677" width="3.28515625" style="5" customWidth="1"/>
    <col min="6678" max="6678" width="15" style="5" customWidth="1"/>
    <col min="6679" max="6679" width="15.28515625" style="5" customWidth="1"/>
    <col min="6680" max="6680" width="14.42578125" style="5" customWidth="1"/>
    <col min="6681" max="6910" width="9.140625" style="5"/>
    <col min="6911" max="6921" width="4.140625" style="5" customWidth="1"/>
    <col min="6922" max="6922" width="5" style="5" customWidth="1"/>
    <col min="6923" max="6925" width="4.140625" style="5" customWidth="1"/>
    <col min="6926" max="6926" width="4.5703125" style="5" customWidth="1"/>
    <col min="6927" max="6933" width="3.28515625" style="5" customWidth="1"/>
    <col min="6934" max="6934" width="15" style="5" customWidth="1"/>
    <col min="6935" max="6935" width="15.28515625" style="5" customWidth="1"/>
    <col min="6936" max="6936" width="14.42578125" style="5" customWidth="1"/>
    <col min="6937" max="7166" width="9.140625" style="5"/>
    <col min="7167" max="7177" width="4.140625" style="5" customWidth="1"/>
    <col min="7178" max="7178" width="5" style="5" customWidth="1"/>
    <col min="7179" max="7181" width="4.140625" style="5" customWidth="1"/>
    <col min="7182" max="7182" width="4.5703125" style="5" customWidth="1"/>
    <col min="7183" max="7189" width="3.28515625" style="5" customWidth="1"/>
    <col min="7190" max="7190" width="15" style="5" customWidth="1"/>
    <col min="7191" max="7191" width="15.28515625" style="5" customWidth="1"/>
    <col min="7192" max="7192" width="14.42578125" style="5" customWidth="1"/>
    <col min="7193" max="7422" width="9.140625" style="5"/>
    <col min="7423" max="7433" width="4.140625" style="5" customWidth="1"/>
    <col min="7434" max="7434" width="5" style="5" customWidth="1"/>
    <col min="7435" max="7437" width="4.140625" style="5" customWidth="1"/>
    <col min="7438" max="7438" width="4.5703125" style="5" customWidth="1"/>
    <col min="7439" max="7445" width="3.28515625" style="5" customWidth="1"/>
    <col min="7446" max="7446" width="15" style="5" customWidth="1"/>
    <col min="7447" max="7447" width="15.28515625" style="5" customWidth="1"/>
    <col min="7448" max="7448" width="14.42578125" style="5" customWidth="1"/>
    <col min="7449" max="7678" width="9.140625" style="5"/>
    <col min="7679" max="7689" width="4.140625" style="5" customWidth="1"/>
    <col min="7690" max="7690" width="5" style="5" customWidth="1"/>
    <col min="7691" max="7693" width="4.140625" style="5" customWidth="1"/>
    <col min="7694" max="7694" width="4.5703125" style="5" customWidth="1"/>
    <col min="7695" max="7701" width="3.28515625" style="5" customWidth="1"/>
    <col min="7702" max="7702" width="15" style="5" customWidth="1"/>
    <col min="7703" max="7703" width="15.28515625" style="5" customWidth="1"/>
    <col min="7704" max="7704" width="14.42578125" style="5" customWidth="1"/>
    <col min="7705" max="7934" width="9.140625" style="5"/>
    <col min="7935" max="7945" width="4.140625" style="5" customWidth="1"/>
    <col min="7946" max="7946" width="5" style="5" customWidth="1"/>
    <col min="7947" max="7949" width="4.140625" style="5" customWidth="1"/>
    <col min="7950" max="7950" width="4.5703125" style="5" customWidth="1"/>
    <col min="7951" max="7957" width="3.28515625" style="5" customWidth="1"/>
    <col min="7958" max="7958" width="15" style="5" customWidth="1"/>
    <col min="7959" max="7959" width="15.28515625" style="5" customWidth="1"/>
    <col min="7960" max="7960" width="14.42578125" style="5" customWidth="1"/>
    <col min="7961" max="8190" width="9.140625" style="5"/>
    <col min="8191" max="8201" width="4.140625" style="5" customWidth="1"/>
    <col min="8202" max="8202" width="5" style="5" customWidth="1"/>
    <col min="8203" max="8205" width="4.140625" style="5" customWidth="1"/>
    <col min="8206" max="8206" width="4.5703125" style="5" customWidth="1"/>
    <col min="8207" max="8213" width="3.28515625" style="5" customWidth="1"/>
    <col min="8214" max="8214" width="15" style="5" customWidth="1"/>
    <col min="8215" max="8215" width="15.28515625" style="5" customWidth="1"/>
    <col min="8216" max="8216" width="14.42578125" style="5" customWidth="1"/>
    <col min="8217" max="8446" width="9.140625" style="5"/>
    <col min="8447" max="8457" width="4.140625" style="5" customWidth="1"/>
    <col min="8458" max="8458" width="5" style="5" customWidth="1"/>
    <col min="8459" max="8461" width="4.140625" style="5" customWidth="1"/>
    <col min="8462" max="8462" width="4.5703125" style="5" customWidth="1"/>
    <col min="8463" max="8469" width="3.28515625" style="5" customWidth="1"/>
    <col min="8470" max="8470" width="15" style="5" customWidth="1"/>
    <col min="8471" max="8471" width="15.28515625" style="5" customWidth="1"/>
    <col min="8472" max="8472" width="14.42578125" style="5" customWidth="1"/>
    <col min="8473" max="8702" width="9.140625" style="5"/>
    <col min="8703" max="8713" width="4.140625" style="5" customWidth="1"/>
    <col min="8714" max="8714" width="5" style="5" customWidth="1"/>
    <col min="8715" max="8717" width="4.140625" style="5" customWidth="1"/>
    <col min="8718" max="8718" width="4.5703125" style="5" customWidth="1"/>
    <col min="8719" max="8725" width="3.28515625" style="5" customWidth="1"/>
    <col min="8726" max="8726" width="15" style="5" customWidth="1"/>
    <col min="8727" max="8727" width="15.28515625" style="5" customWidth="1"/>
    <col min="8728" max="8728" width="14.42578125" style="5" customWidth="1"/>
    <col min="8729" max="8958" width="9.140625" style="5"/>
    <col min="8959" max="8969" width="4.140625" style="5" customWidth="1"/>
    <col min="8970" max="8970" width="5" style="5" customWidth="1"/>
    <col min="8971" max="8973" width="4.140625" style="5" customWidth="1"/>
    <col min="8974" max="8974" width="4.5703125" style="5" customWidth="1"/>
    <col min="8975" max="8981" width="3.28515625" style="5" customWidth="1"/>
    <col min="8982" max="8982" width="15" style="5" customWidth="1"/>
    <col min="8983" max="8983" width="15.28515625" style="5" customWidth="1"/>
    <col min="8984" max="8984" width="14.42578125" style="5" customWidth="1"/>
    <col min="8985" max="9214" width="9.140625" style="5"/>
    <col min="9215" max="9225" width="4.140625" style="5" customWidth="1"/>
    <col min="9226" max="9226" width="5" style="5" customWidth="1"/>
    <col min="9227" max="9229" width="4.140625" style="5" customWidth="1"/>
    <col min="9230" max="9230" width="4.5703125" style="5" customWidth="1"/>
    <col min="9231" max="9237" width="3.28515625" style="5" customWidth="1"/>
    <col min="9238" max="9238" width="15" style="5" customWidth="1"/>
    <col min="9239" max="9239" width="15.28515625" style="5" customWidth="1"/>
    <col min="9240" max="9240" width="14.42578125" style="5" customWidth="1"/>
    <col min="9241" max="9470" width="9.140625" style="5"/>
    <col min="9471" max="9481" width="4.140625" style="5" customWidth="1"/>
    <col min="9482" max="9482" width="5" style="5" customWidth="1"/>
    <col min="9483" max="9485" width="4.140625" style="5" customWidth="1"/>
    <col min="9486" max="9486" width="4.5703125" style="5" customWidth="1"/>
    <col min="9487" max="9493" width="3.28515625" style="5" customWidth="1"/>
    <col min="9494" max="9494" width="15" style="5" customWidth="1"/>
    <col min="9495" max="9495" width="15.28515625" style="5" customWidth="1"/>
    <col min="9496" max="9496" width="14.42578125" style="5" customWidth="1"/>
    <col min="9497" max="9726" width="9.140625" style="5"/>
    <col min="9727" max="9737" width="4.140625" style="5" customWidth="1"/>
    <col min="9738" max="9738" width="5" style="5" customWidth="1"/>
    <col min="9739" max="9741" width="4.140625" style="5" customWidth="1"/>
    <col min="9742" max="9742" width="4.5703125" style="5" customWidth="1"/>
    <col min="9743" max="9749" width="3.28515625" style="5" customWidth="1"/>
    <col min="9750" max="9750" width="15" style="5" customWidth="1"/>
    <col min="9751" max="9751" width="15.28515625" style="5" customWidth="1"/>
    <col min="9752" max="9752" width="14.42578125" style="5" customWidth="1"/>
    <col min="9753" max="9982" width="9.140625" style="5"/>
    <col min="9983" max="9993" width="4.140625" style="5" customWidth="1"/>
    <col min="9994" max="9994" width="5" style="5" customWidth="1"/>
    <col min="9995" max="9997" width="4.140625" style="5" customWidth="1"/>
    <col min="9998" max="9998" width="4.5703125" style="5" customWidth="1"/>
    <col min="9999" max="10005" width="3.28515625" style="5" customWidth="1"/>
    <col min="10006" max="10006" width="15" style="5" customWidth="1"/>
    <col min="10007" max="10007" width="15.28515625" style="5" customWidth="1"/>
    <col min="10008" max="10008" width="14.42578125" style="5" customWidth="1"/>
    <col min="10009" max="10238" width="9.140625" style="5"/>
    <col min="10239" max="10249" width="4.140625" style="5" customWidth="1"/>
    <col min="10250" max="10250" width="5" style="5" customWidth="1"/>
    <col min="10251" max="10253" width="4.140625" style="5" customWidth="1"/>
    <col min="10254" max="10254" width="4.5703125" style="5" customWidth="1"/>
    <col min="10255" max="10261" width="3.28515625" style="5" customWidth="1"/>
    <col min="10262" max="10262" width="15" style="5" customWidth="1"/>
    <col min="10263" max="10263" width="15.28515625" style="5" customWidth="1"/>
    <col min="10264" max="10264" width="14.42578125" style="5" customWidth="1"/>
    <col min="10265" max="10494" width="9.140625" style="5"/>
    <col min="10495" max="10505" width="4.140625" style="5" customWidth="1"/>
    <col min="10506" max="10506" width="5" style="5" customWidth="1"/>
    <col min="10507" max="10509" width="4.140625" style="5" customWidth="1"/>
    <col min="10510" max="10510" width="4.5703125" style="5" customWidth="1"/>
    <col min="10511" max="10517" width="3.28515625" style="5" customWidth="1"/>
    <col min="10518" max="10518" width="15" style="5" customWidth="1"/>
    <col min="10519" max="10519" width="15.28515625" style="5" customWidth="1"/>
    <col min="10520" max="10520" width="14.42578125" style="5" customWidth="1"/>
    <col min="10521" max="10750" width="9.140625" style="5"/>
    <col min="10751" max="10761" width="4.140625" style="5" customWidth="1"/>
    <col min="10762" max="10762" width="5" style="5" customWidth="1"/>
    <col min="10763" max="10765" width="4.140625" style="5" customWidth="1"/>
    <col min="10766" max="10766" width="4.5703125" style="5" customWidth="1"/>
    <col min="10767" max="10773" width="3.28515625" style="5" customWidth="1"/>
    <col min="10774" max="10774" width="15" style="5" customWidth="1"/>
    <col min="10775" max="10775" width="15.28515625" style="5" customWidth="1"/>
    <col min="10776" max="10776" width="14.42578125" style="5" customWidth="1"/>
    <col min="10777" max="11006" width="9.140625" style="5"/>
    <col min="11007" max="11017" width="4.140625" style="5" customWidth="1"/>
    <col min="11018" max="11018" width="5" style="5" customWidth="1"/>
    <col min="11019" max="11021" width="4.140625" style="5" customWidth="1"/>
    <col min="11022" max="11022" width="4.5703125" style="5" customWidth="1"/>
    <col min="11023" max="11029" width="3.28515625" style="5" customWidth="1"/>
    <col min="11030" max="11030" width="15" style="5" customWidth="1"/>
    <col min="11031" max="11031" width="15.28515625" style="5" customWidth="1"/>
    <col min="11032" max="11032" width="14.42578125" style="5" customWidth="1"/>
    <col min="11033" max="11262" width="9.140625" style="5"/>
    <col min="11263" max="11273" width="4.140625" style="5" customWidth="1"/>
    <col min="11274" max="11274" width="5" style="5" customWidth="1"/>
    <col min="11275" max="11277" width="4.140625" style="5" customWidth="1"/>
    <col min="11278" max="11278" width="4.5703125" style="5" customWidth="1"/>
    <col min="11279" max="11285" width="3.28515625" style="5" customWidth="1"/>
    <col min="11286" max="11286" width="15" style="5" customWidth="1"/>
    <col min="11287" max="11287" width="15.28515625" style="5" customWidth="1"/>
    <col min="11288" max="11288" width="14.42578125" style="5" customWidth="1"/>
    <col min="11289" max="11518" width="9.140625" style="5"/>
    <col min="11519" max="11529" width="4.140625" style="5" customWidth="1"/>
    <col min="11530" max="11530" width="5" style="5" customWidth="1"/>
    <col min="11531" max="11533" width="4.140625" style="5" customWidth="1"/>
    <col min="11534" max="11534" width="4.5703125" style="5" customWidth="1"/>
    <col min="11535" max="11541" width="3.28515625" style="5" customWidth="1"/>
    <col min="11542" max="11542" width="15" style="5" customWidth="1"/>
    <col min="11543" max="11543" width="15.28515625" style="5" customWidth="1"/>
    <col min="11544" max="11544" width="14.42578125" style="5" customWidth="1"/>
    <col min="11545" max="11774" width="9.140625" style="5"/>
    <col min="11775" max="11785" width="4.140625" style="5" customWidth="1"/>
    <col min="11786" max="11786" width="5" style="5" customWidth="1"/>
    <col min="11787" max="11789" width="4.140625" style="5" customWidth="1"/>
    <col min="11790" max="11790" width="4.5703125" style="5" customWidth="1"/>
    <col min="11791" max="11797" width="3.28515625" style="5" customWidth="1"/>
    <col min="11798" max="11798" width="15" style="5" customWidth="1"/>
    <col min="11799" max="11799" width="15.28515625" style="5" customWidth="1"/>
    <col min="11800" max="11800" width="14.42578125" style="5" customWidth="1"/>
    <col min="11801" max="12030" width="9.140625" style="5"/>
    <col min="12031" max="12041" width="4.140625" style="5" customWidth="1"/>
    <col min="12042" max="12042" width="5" style="5" customWidth="1"/>
    <col min="12043" max="12045" width="4.140625" style="5" customWidth="1"/>
    <col min="12046" max="12046" width="4.5703125" style="5" customWidth="1"/>
    <col min="12047" max="12053" width="3.28515625" style="5" customWidth="1"/>
    <col min="12054" max="12054" width="15" style="5" customWidth="1"/>
    <col min="12055" max="12055" width="15.28515625" style="5" customWidth="1"/>
    <col min="12056" max="12056" width="14.42578125" style="5" customWidth="1"/>
    <col min="12057" max="12286" width="9.140625" style="5"/>
    <col min="12287" max="12297" width="4.140625" style="5" customWidth="1"/>
    <col min="12298" max="12298" width="5" style="5" customWidth="1"/>
    <col min="12299" max="12301" width="4.140625" style="5" customWidth="1"/>
    <col min="12302" max="12302" width="4.5703125" style="5" customWidth="1"/>
    <col min="12303" max="12309" width="3.28515625" style="5" customWidth="1"/>
    <col min="12310" max="12310" width="15" style="5" customWidth="1"/>
    <col min="12311" max="12311" width="15.28515625" style="5" customWidth="1"/>
    <col min="12312" max="12312" width="14.42578125" style="5" customWidth="1"/>
    <col min="12313" max="12542" width="9.140625" style="5"/>
    <col min="12543" max="12553" width="4.140625" style="5" customWidth="1"/>
    <col min="12554" max="12554" width="5" style="5" customWidth="1"/>
    <col min="12555" max="12557" width="4.140625" style="5" customWidth="1"/>
    <col min="12558" max="12558" width="4.5703125" style="5" customWidth="1"/>
    <col min="12559" max="12565" width="3.28515625" style="5" customWidth="1"/>
    <col min="12566" max="12566" width="15" style="5" customWidth="1"/>
    <col min="12567" max="12567" width="15.28515625" style="5" customWidth="1"/>
    <col min="12568" max="12568" width="14.42578125" style="5" customWidth="1"/>
    <col min="12569" max="12798" width="9.140625" style="5"/>
    <col min="12799" max="12809" width="4.140625" style="5" customWidth="1"/>
    <col min="12810" max="12810" width="5" style="5" customWidth="1"/>
    <col min="12811" max="12813" width="4.140625" style="5" customWidth="1"/>
    <col min="12814" max="12814" width="4.5703125" style="5" customWidth="1"/>
    <col min="12815" max="12821" width="3.28515625" style="5" customWidth="1"/>
    <col min="12822" max="12822" width="15" style="5" customWidth="1"/>
    <col min="12823" max="12823" width="15.28515625" style="5" customWidth="1"/>
    <col min="12824" max="12824" width="14.42578125" style="5" customWidth="1"/>
    <col min="12825" max="13054" width="9.140625" style="5"/>
    <col min="13055" max="13065" width="4.140625" style="5" customWidth="1"/>
    <col min="13066" max="13066" width="5" style="5" customWidth="1"/>
    <col min="13067" max="13069" width="4.140625" style="5" customWidth="1"/>
    <col min="13070" max="13070" width="4.5703125" style="5" customWidth="1"/>
    <col min="13071" max="13077" width="3.28515625" style="5" customWidth="1"/>
    <col min="13078" max="13078" width="15" style="5" customWidth="1"/>
    <col min="13079" max="13079" width="15.28515625" style="5" customWidth="1"/>
    <col min="13080" max="13080" width="14.42578125" style="5" customWidth="1"/>
    <col min="13081" max="13310" width="9.140625" style="5"/>
    <col min="13311" max="13321" width="4.140625" style="5" customWidth="1"/>
    <col min="13322" max="13322" width="5" style="5" customWidth="1"/>
    <col min="13323" max="13325" width="4.140625" style="5" customWidth="1"/>
    <col min="13326" max="13326" width="4.5703125" style="5" customWidth="1"/>
    <col min="13327" max="13333" width="3.28515625" style="5" customWidth="1"/>
    <col min="13334" max="13334" width="15" style="5" customWidth="1"/>
    <col min="13335" max="13335" width="15.28515625" style="5" customWidth="1"/>
    <col min="13336" max="13336" width="14.42578125" style="5" customWidth="1"/>
    <col min="13337" max="13566" width="9.140625" style="5"/>
    <col min="13567" max="13577" width="4.140625" style="5" customWidth="1"/>
    <col min="13578" max="13578" width="5" style="5" customWidth="1"/>
    <col min="13579" max="13581" width="4.140625" style="5" customWidth="1"/>
    <col min="13582" max="13582" width="4.5703125" style="5" customWidth="1"/>
    <col min="13583" max="13589" width="3.28515625" style="5" customWidth="1"/>
    <col min="13590" max="13590" width="15" style="5" customWidth="1"/>
    <col min="13591" max="13591" width="15.28515625" style="5" customWidth="1"/>
    <col min="13592" max="13592" width="14.42578125" style="5" customWidth="1"/>
    <col min="13593" max="13822" width="9.140625" style="5"/>
    <col min="13823" max="13833" width="4.140625" style="5" customWidth="1"/>
    <col min="13834" max="13834" width="5" style="5" customWidth="1"/>
    <col min="13835" max="13837" width="4.140625" style="5" customWidth="1"/>
    <col min="13838" max="13838" width="4.5703125" style="5" customWidth="1"/>
    <col min="13839" max="13845" width="3.28515625" style="5" customWidth="1"/>
    <col min="13846" max="13846" width="15" style="5" customWidth="1"/>
    <col min="13847" max="13847" width="15.28515625" style="5" customWidth="1"/>
    <col min="13848" max="13848" width="14.42578125" style="5" customWidth="1"/>
    <col min="13849" max="14078" width="9.140625" style="5"/>
    <col min="14079" max="14089" width="4.140625" style="5" customWidth="1"/>
    <col min="14090" max="14090" width="5" style="5" customWidth="1"/>
    <col min="14091" max="14093" width="4.140625" style="5" customWidth="1"/>
    <col min="14094" max="14094" width="4.5703125" style="5" customWidth="1"/>
    <col min="14095" max="14101" width="3.28515625" style="5" customWidth="1"/>
    <col min="14102" max="14102" width="15" style="5" customWidth="1"/>
    <col min="14103" max="14103" width="15.28515625" style="5" customWidth="1"/>
    <col min="14104" max="14104" width="14.42578125" style="5" customWidth="1"/>
    <col min="14105" max="14334" width="9.140625" style="5"/>
    <col min="14335" max="14345" width="4.140625" style="5" customWidth="1"/>
    <col min="14346" max="14346" width="5" style="5" customWidth="1"/>
    <col min="14347" max="14349" width="4.140625" style="5" customWidth="1"/>
    <col min="14350" max="14350" width="4.5703125" style="5" customWidth="1"/>
    <col min="14351" max="14357" width="3.28515625" style="5" customWidth="1"/>
    <col min="14358" max="14358" width="15" style="5" customWidth="1"/>
    <col min="14359" max="14359" width="15.28515625" style="5" customWidth="1"/>
    <col min="14360" max="14360" width="14.42578125" style="5" customWidth="1"/>
    <col min="14361" max="14590" width="9.140625" style="5"/>
    <col min="14591" max="14601" width="4.140625" style="5" customWidth="1"/>
    <col min="14602" max="14602" width="5" style="5" customWidth="1"/>
    <col min="14603" max="14605" width="4.140625" style="5" customWidth="1"/>
    <col min="14606" max="14606" width="4.5703125" style="5" customWidth="1"/>
    <col min="14607" max="14613" width="3.28515625" style="5" customWidth="1"/>
    <col min="14614" max="14614" width="15" style="5" customWidth="1"/>
    <col min="14615" max="14615" width="15.28515625" style="5" customWidth="1"/>
    <col min="14616" max="14616" width="14.42578125" style="5" customWidth="1"/>
    <col min="14617" max="14846" width="9.140625" style="5"/>
    <col min="14847" max="14857" width="4.140625" style="5" customWidth="1"/>
    <col min="14858" max="14858" width="5" style="5" customWidth="1"/>
    <col min="14859" max="14861" width="4.140625" style="5" customWidth="1"/>
    <col min="14862" max="14862" width="4.5703125" style="5" customWidth="1"/>
    <col min="14863" max="14869" width="3.28515625" style="5" customWidth="1"/>
    <col min="14870" max="14870" width="15" style="5" customWidth="1"/>
    <col min="14871" max="14871" width="15.28515625" style="5" customWidth="1"/>
    <col min="14872" max="14872" width="14.42578125" style="5" customWidth="1"/>
    <col min="14873" max="15102" width="9.140625" style="5"/>
    <col min="15103" max="15113" width="4.140625" style="5" customWidth="1"/>
    <col min="15114" max="15114" width="5" style="5" customWidth="1"/>
    <col min="15115" max="15117" width="4.140625" style="5" customWidth="1"/>
    <col min="15118" max="15118" width="4.5703125" style="5" customWidth="1"/>
    <col min="15119" max="15125" width="3.28515625" style="5" customWidth="1"/>
    <col min="15126" max="15126" width="15" style="5" customWidth="1"/>
    <col min="15127" max="15127" width="15.28515625" style="5" customWidth="1"/>
    <col min="15128" max="15128" width="14.42578125" style="5" customWidth="1"/>
    <col min="15129" max="15358" width="9.140625" style="5"/>
    <col min="15359" max="15369" width="4.140625" style="5" customWidth="1"/>
    <col min="15370" max="15370" width="5" style="5" customWidth="1"/>
    <col min="15371" max="15373" width="4.140625" style="5" customWidth="1"/>
    <col min="15374" max="15374" width="4.5703125" style="5" customWidth="1"/>
    <col min="15375" max="15381" width="3.28515625" style="5" customWidth="1"/>
    <col min="15382" max="15382" width="15" style="5" customWidth="1"/>
    <col min="15383" max="15383" width="15.28515625" style="5" customWidth="1"/>
    <col min="15384" max="15384" width="14.42578125" style="5" customWidth="1"/>
    <col min="15385" max="15614" width="9.140625" style="5"/>
    <col min="15615" max="15625" width="4.140625" style="5" customWidth="1"/>
    <col min="15626" max="15626" width="5" style="5" customWidth="1"/>
    <col min="15627" max="15629" width="4.140625" style="5" customWidth="1"/>
    <col min="15630" max="15630" width="4.5703125" style="5" customWidth="1"/>
    <col min="15631" max="15637" width="3.28515625" style="5" customWidth="1"/>
    <col min="15638" max="15638" width="15" style="5" customWidth="1"/>
    <col min="15639" max="15639" width="15.28515625" style="5" customWidth="1"/>
    <col min="15640" max="15640" width="14.42578125" style="5" customWidth="1"/>
    <col min="15641" max="15870" width="9.140625" style="5"/>
    <col min="15871" max="15881" width="4.140625" style="5" customWidth="1"/>
    <col min="15882" max="15882" width="5" style="5" customWidth="1"/>
    <col min="15883" max="15885" width="4.140625" style="5" customWidth="1"/>
    <col min="15886" max="15886" width="4.5703125" style="5" customWidth="1"/>
    <col min="15887" max="15893" width="3.28515625" style="5" customWidth="1"/>
    <col min="15894" max="15894" width="15" style="5" customWidth="1"/>
    <col min="15895" max="15895" width="15.28515625" style="5" customWidth="1"/>
    <col min="15896" max="15896" width="14.42578125" style="5" customWidth="1"/>
    <col min="15897" max="16126" width="9.140625" style="5"/>
    <col min="16127" max="16137" width="4.140625" style="5" customWidth="1"/>
    <col min="16138" max="16138" width="5" style="5" customWidth="1"/>
    <col min="16139" max="16141" width="4.140625" style="5" customWidth="1"/>
    <col min="16142" max="16142" width="4.5703125" style="5" customWidth="1"/>
    <col min="16143" max="16149" width="3.28515625" style="5" customWidth="1"/>
    <col min="16150" max="16150" width="15" style="5" customWidth="1"/>
    <col min="16151" max="16151" width="15.28515625" style="5" customWidth="1"/>
    <col min="16152" max="16152" width="14.42578125" style="5" customWidth="1"/>
    <col min="16153" max="16384" width="9.140625" style="5"/>
  </cols>
  <sheetData>
    <row r="1" spans="1:7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7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7" ht="14.25">
      <c r="A3" s="26" t="s">
        <v>565</v>
      </c>
      <c r="B3" s="74"/>
      <c r="C3" s="74"/>
      <c r="D3" s="273" t="str">
        <f>Деклар!G7</f>
        <v>2020 год</v>
      </c>
      <c r="E3" s="79"/>
      <c r="F3" s="79"/>
    </row>
    <row r="4" spans="1:7" ht="18.75" customHeight="1">
      <c r="A4" s="1025" t="s">
        <v>114</v>
      </c>
      <c r="B4" s="1025"/>
      <c r="C4" s="1025"/>
      <c r="D4" s="1025"/>
      <c r="E4" s="1025"/>
      <c r="F4" s="1025"/>
    </row>
    <row r="5" spans="1:7">
      <c r="A5" s="933" t="s">
        <v>240</v>
      </c>
      <c r="B5" s="933"/>
      <c r="C5" s="933"/>
      <c r="D5" s="933"/>
      <c r="E5" s="933"/>
      <c r="F5" s="933"/>
    </row>
    <row r="6" spans="1:7" ht="32.25" customHeight="1" thickBot="1">
      <c r="A6" s="1026" t="s">
        <v>277</v>
      </c>
      <c r="B6" s="1026"/>
      <c r="C6" s="1026"/>
      <c r="D6" s="1026"/>
      <c r="E6" s="1026"/>
      <c r="F6" s="1026"/>
    </row>
    <row r="7" spans="1:7" ht="60" customHeight="1" thickBot="1">
      <c r="A7" s="118" t="s">
        <v>242</v>
      </c>
      <c r="B7" s="1031" t="s">
        <v>278</v>
      </c>
      <c r="C7" s="1032"/>
      <c r="D7" s="95" t="s">
        <v>279</v>
      </c>
      <c r="E7" s="113" t="s">
        <v>280</v>
      </c>
      <c r="F7" s="133" t="s">
        <v>841</v>
      </c>
    </row>
    <row r="8" spans="1:7" ht="15.75" customHeight="1" thickBot="1">
      <c r="A8" s="48">
        <v>1</v>
      </c>
      <c r="B8" s="1033">
        <v>2</v>
      </c>
      <c r="C8" s="1034"/>
      <c r="D8" s="49">
        <v>3</v>
      </c>
      <c r="E8" s="49">
        <v>4</v>
      </c>
      <c r="F8" s="126">
        <v>5</v>
      </c>
    </row>
    <row r="9" spans="1:7" ht="15.75" customHeight="1">
      <c r="A9" s="580">
        <v>1</v>
      </c>
      <c r="B9" s="1038" t="s">
        <v>576</v>
      </c>
      <c r="C9" s="1039"/>
      <c r="D9" s="575"/>
      <c r="E9" s="581"/>
      <c r="F9" s="582"/>
    </row>
    <row r="10" spans="1:7" ht="27" customHeight="1">
      <c r="A10" s="544"/>
      <c r="B10" s="1040"/>
      <c r="C10" s="1041"/>
      <c r="D10" s="575"/>
      <c r="E10" s="538"/>
      <c r="F10" s="583"/>
    </row>
    <row r="11" spans="1:7" ht="15.75" customHeight="1">
      <c r="A11" s="544"/>
      <c r="B11" s="1035"/>
      <c r="C11" s="1036"/>
      <c r="D11" s="575"/>
      <c r="E11" s="538"/>
      <c r="F11" s="583"/>
    </row>
    <row r="12" spans="1:7" ht="15.75" customHeight="1">
      <c r="A12" s="42"/>
      <c r="B12" s="1044" t="s">
        <v>577</v>
      </c>
      <c r="C12" s="1045"/>
      <c r="D12" s="1046"/>
      <c r="E12" s="107">
        <f>SUM(E10:E11)</f>
        <v>0</v>
      </c>
      <c r="F12" s="247"/>
    </row>
    <row r="13" spans="1:7" ht="15.75" customHeight="1">
      <c r="A13" s="580">
        <v>2</v>
      </c>
      <c r="B13" s="1038" t="s">
        <v>284</v>
      </c>
      <c r="C13" s="1039"/>
      <c r="D13" s="575"/>
      <c r="E13" s="538"/>
      <c r="F13" s="583"/>
    </row>
    <row r="14" spans="1:7" ht="15.75" customHeight="1">
      <c r="A14" s="544"/>
      <c r="B14" s="1042"/>
      <c r="C14" s="1043"/>
      <c r="D14" s="575"/>
      <c r="E14" s="538"/>
      <c r="F14" s="583"/>
    </row>
    <row r="15" spans="1:7" ht="14.25" customHeight="1">
      <c r="A15" s="544"/>
      <c r="B15" s="1035"/>
      <c r="C15" s="1036"/>
      <c r="D15" s="575"/>
      <c r="E15" s="538"/>
      <c r="F15" s="583"/>
    </row>
    <row r="16" spans="1:7" ht="14.25" customHeight="1">
      <c r="A16" s="42"/>
      <c r="B16" s="1044" t="s">
        <v>283</v>
      </c>
      <c r="C16" s="1045"/>
      <c r="D16" s="1046"/>
      <c r="E16" s="107">
        <f>SUM(E14:E15)</f>
        <v>0</v>
      </c>
      <c r="F16" s="107">
        <f>SUM(F14:F15)</f>
        <v>0</v>
      </c>
      <c r="G16" s="346" t="s">
        <v>842</v>
      </c>
    </row>
    <row r="17" spans="1:7" ht="13.5" customHeight="1">
      <c r="A17" s="580">
        <v>3</v>
      </c>
      <c r="B17" s="1038" t="s">
        <v>281</v>
      </c>
      <c r="C17" s="1039"/>
      <c r="D17" s="575"/>
      <c r="E17" s="538"/>
      <c r="F17" s="583"/>
    </row>
    <row r="18" spans="1:7" ht="13.5" customHeight="1">
      <c r="A18" s="544"/>
      <c r="B18" s="1035"/>
      <c r="C18" s="1036"/>
      <c r="D18" s="575"/>
      <c r="E18" s="538"/>
      <c r="F18" s="583"/>
    </row>
    <row r="19" spans="1:7">
      <c r="A19" s="539"/>
      <c r="B19" s="1035"/>
      <c r="C19" s="1036"/>
      <c r="D19" s="538"/>
      <c r="E19" s="538"/>
      <c r="F19" s="583"/>
    </row>
    <row r="20" spans="1:7" ht="13.5" customHeight="1" thickBot="1">
      <c r="A20" s="38"/>
      <c r="B20" s="1028" t="s">
        <v>282</v>
      </c>
      <c r="C20" s="1029"/>
      <c r="D20" s="1030"/>
      <c r="E20" s="249">
        <f>SUM(E18:E19)</f>
        <v>0</v>
      </c>
      <c r="F20" s="248">
        <f>E20*0.05</f>
        <v>0</v>
      </c>
      <c r="G20" s="346" t="s">
        <v>840</v>
      </c>
    </row>
    <row r="21" spans="1:7" ht="76.5" customHeight="1" thickBot="1">
      <c r="A21" s="43"/>
      <c r="B21" s="949" t="s">
        <v>431</v>
      </c>
      <c r="C21" s="950"/>
      <c r="D21" s="1037"/>
      <c r="E21" s="250">
        <f>E12+E16+E20</f>
        <v>0</v>
      </c>
      <c r="F21" s="140">
        <f>F12+F16+F20</f>
        <v>0</v>
      </c>
    </row>
    <row r="23" spans="1:7" ht="22.5" customHeight="1">
      <c r="B23" s="69" t="s">
        <v>119</v>
      </c>
      <c r="C23" s="12"/>
      <c r="D23" s="12"/>
    </row>
    <row r="24" spans="1:7">
      <c r="C24" s="7" t="s">
        <v>120</v>
      </c>
      <c r="D24" s="7" t="s">
        <v>218</v>
      </c>
    </row>
  </sheetData>
  <mergeCells count="20">
    <mergeCell ref="B2:C2"/>
    <mergeCell ref="E2:F2"/>
    <mergeCell ref="A4:F4"/>
    <mergeCell ref="A5:F5"/>
    <mergeCell ref="A6:F6"/>
    <mergeCell ref="B20:D20"/>
    <mergeCell ref="B7:C7"/>
    <mergeCell ref="B8:C8"/>
    <mergeCell ref="B19:C19"/>
    <mergeCell ref="B21:D21"/>
    <mergeCell ref="B9:C9"/>
    <mergeCell ref="B15:C15"/>
    <mergeCell ref="B17:C17"/>
    <mergeCell ref="B18:C18"/>
    <mergeCell ref="B10:C10"/>
    <mergeCell ref="B11:C11"/>
    <mergeCell ref="B13:C13"/>
    <mergeCell ref="B14:C14"/>
    <mergeCell ref="B16:D16"/>
    <mergeCell ref="B12:D12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11" sqref="E11:F11"/>
    </sheetView>
  </sheetViews>
  <sheetFormatPr defaultRowHeight="12.75"/>
  <cols>
    <col min="1" max="1" width="5.5703125" style="5" customWidth="1"/>
    <col min="2" max="2" width="16.7109375" style="5" customWidth="1"/>
    <col min="3" max="3" width="14.140625" style="7" customWidth="1"/>
    <col min="4" max="4" width="14.5703125" style="7" customWidth="1"/>
    <col min="5" max="5" width="4.140625" style="7" customWidth="1"/>
    <col min="6" max="6" width="12.7109375" style="7" customWidth="1"/>
    <col min="7" max="9" width="4.140625" style="5" customWidth="1"/>
    <col min="10" max="10" width="5" style="5" customWidth="1"/>
    <col min="11" max="13" width="4.140625" style="5" customWidth="1"/>
    <col min="14" max="14" width="4.5703125" style="5" customWidth="1"/>
    <col min="15" max="21" width="3.28515625" style="5" customWidth="1"/>
    <col min="22" max="22" width="15" style="5" customWidth="1"/>
    <col min="23" max="23" width="15.28515625" style="5" customWidth="1"/>
    <col min="24" max="24" width="14.42578125" style="5" customWidth="1"/>
    <col min="25" max="254" width="9.140625" style="5"/>
    <col min="255" max="265" width="4.140625" style="5" customWidth="1"/>
    <col min="266" max="266" width="5" style="5" customWidth="1"/>
    <col min="267" max="269" width="4.140625" style="5" customWidth="1"/>
    <col min="270" max="270" width="4.5703125" style="5" customWidth="1"/>
    <col min="271" max="277" width="3.28515625" style="5" customWidth="1"/>
    <col min="278" max="278" width="15" style="5" customWidth="1"/>
    <col min="279" max="279" width="15.28515625" style="5" customWidth="1"/>
    <col min="280" max="280" width="14.42578125" style="5" customWidth="1"/>
    <col min="281" max="510" width="9.140625" style="5"/>
    <col min="511" max="521" width="4.140625" style="5" customWidth="1"/>
    <col min="522" max="522" width="5" style="5" customWidth="1"/>
    <col min="523" max="525" width="4.140625" style="5" customWidth="1"/>
    <col min="526" max="526" width="4.5703125" style="5" customWidth="1"/>
    <col min="527" max="533" width="3.28515625" style="5" customWidth="1"/>
    <col min="534" max="534" width="15" style="5" customWidth="1"/>
    <col min="535" max="535" width="15.28515625" style="5" customWidth="1"/>
    <col min="536" max="536" width="14.42578125" style="5" customWidth="1"/>
    <col min="537" max="766" width="9.140625" style="5"/>
    <col min="767" max="777" width="4.140625" style="5" customWidth="1"/>
    <col min="778" max="778" width="5" style="5" customWidth="1"/>
    <col min="779" max="781" width="4.140625" style="5" customWidth="1"/>
    <col min="782" max="782" width="4.5703125" style="5" customWidth="1"/>
    <col min="783" max="789" width="3.28515625" style="5" customWidth="1"/>
    <col min="790" max="790" width="15" style="5" customWidth="1"/>
    <col min="791" max="791" width="15.28515625" style="5" customWidth="1"/>
    <col min="792" max="792" width="14.42578125" style="5" customWidth="1"/>
    <col min="793" max="1022" width="9.140625" style="5"/>
    <col min="1023" max="1033" width="4.140625" style="5" customWidth="1"/>
    <col min="1034" max="1034" width="5" style="5" customWidth="1"/>
    <col min="1035" max="1037" width="4.140625" style="5" customWidth="1"/>
    <col min="1038" max="1038" width="4.5703125" style="5" customWidth="1"/>
    <col min="1039" max="1045" width="3.28515625" style="5" customWidth="1"/>
    <col min="1046" max="1046" width="15" style="5" customWidth="1"/>
    <col min="1047" max="1047" width="15.28515625" style="5" customWidth="1"/>
    <col min="1048" max="1048" width="14.42578125" style="5" customWidth="1"/>
    <col min="1049" max="1278" width="9.140625" style="5"/>
    <col min="1279" max="1289" width="4.140625" style="5" customWidth="1"/>
    <col min="1290" max="1290" width="5" style="5" customWidth="1"/>
    <col min="1291" max="1293" width="4.140625" style="5" customWidth="1"/>
    <col min="1294" max="1294" width="4.5703125" style="5" customWidth="1"/>
    <col min="1295" max="1301" width="3.28515625" style="5" customWidth="1"/>
    <col min="1302" max="1302" width="15" style="5" customWidth="1"/>
    <col min="1303" max="1303" width="15.28515625" style="5" customWidth="1"/>
    <col min="1304" max="1304" width="14.42578125" style="5" customWidth="1"/>
    <col min="1305" max="1534" width="9.140625" style="5"/>
    <col min="1535" max="1545" width="4.140625" style="5" customWidth="1"/>
    <col min="1546" max="1546" width="5" style="5" customWidth="1"/>
    <col min="1547" max="1549" width="4.140625" style="5" customWidth="1"/>
    <col min="1550" max="1550" width="4.5703125" style="5" customWidth="1"/>
    <col min="1551" max="1557" width="3.28515625" style="5" customWidth="1"/>
    <col min="1558" max="1558" width="15" style="5" customWidth="1"/>
    <col min="1559" max="1559" width="15.28515625" style="5" customWidth="1"/>
    <col min="1560" max="1560" width="14.42578125" style="5" customWidth="1"/>
    <col min="1561" max="1790" width="9.140625" style="5"/>
    <col min="1791" max="1801" width="4.140625" style="5" customWidth="1"/>
    <col min="1802" max="1802" width="5" style="5" customWidth="1"/>
    <col min="1803" max="1805" width="4.140625" style="5" customWidth="1"/>
    <col min="1806" max="1806" width="4.5703125" style="5" customWidth="1"/>
    <col min="1807" max="1813" width="3.28515625" style="5" customWidth="1"/>
    <col min="1814" max="1814" width="15" style="5" customWidth="1"/>
    <col min="1815" max="1815" width="15.28515625" style="5" customWidth="1"/>
    <col min="1816" max="1816" width="14.42578125" style="5" customWidth="1"/>
    <col min="1817" max="2046" width="9.140625" style="5"/>
    <col min="2047" max="2057" width="4.140625" style="5" customWidth="1"/>
    <col min="2058" max="2058" width="5" style="5" customWidth="1"/>
    <col min="2059" max="2061" width="4.140625" style="5" customWidth="1"/>
    <col min="2062" max="2062" width="4.5703125" style="5" customWidth="1"/>
    <col min="2063" max="2069" width="3.28515625" style="5" customWidth="1"/>
    <col min="2070" max="2070" width="15" style="5" customWidth="1"/>
    <col min="2071" max="2071" width="15.28515625" style="5" customWidth="1"/>
    <col min="2072" max="2072" width="14.42578125" style="5" customWidth="1"/>
    <col min="2073" max="2302" width="9.140625" style="5"/>
    <col min="2303" max="2313" width="4.140625" style="5" customWidth="1"/>
    <col min="2314" max="2314" width="5" style="5" customWidth="1"/>
    <col min="2315" max="2317" width="4.140625" style="5" customWidth="1"/>
    <col min="2318" max="2318" width="4.5703125" style="5" customWidth="1"/>
    <col min="2319" max="2325" width="3.28515625" style="5" customWidth="1"/>
    <col min="2326" max="2326" width="15" style="5" customWidth="1"/>
    <col min="2327" max="2327" width="15.28515625" style="5" customWidth="1"/>
    <col min="2328" max="2328" width="14.42578125" style="5" customWidth="1"/>
    <col min="2329" max="2558" width="9.140625" style="5"/>
    <col min="2559" max="2569" width="4.140625" style="5" customWidth="1"/>
    <col min="2570" max="2570" width="5" style="5" customWidth="1"/>
    <col min="2571" max="2573" width="4.140625" style="5" customWidth="1"/>
    <col min="2574" max="2574" width="4.5703125" style="5" customWidth="1"/>
    <col min="2575" max="2581" width="3.28515625" style="5" customWidth="1"/>
    <col min="2582" max="2582" width="15" style="5" customWidth="1"/>
    <col min="2583" max="2583" width="15.28515625" style="5" customWidth="1"/>
    <col min="2584" max="2584" width="14.42578125" style="5" customWidth="1"/>
    <col min="2585" max="2814" width="9.140625" style="5"/>
    <col min="2815" max="2825" width="4.140625" style="5" customWidth="1"/>
    <col min="2826" max="2826" width="5" style="5" customWidth="1"/>
    <col min="2827" max="2829" width="4.140625" style="5" customWidth="1"/>
    <col min="2830" max="2830" width="4.5703125" style="5" customWidth="1"/>
    <col min="2831" max="2837" width="3.28515625" style="5" customWidth="1"/>
    <col min="2838" max="2838" width="15" style="5" customWidth="1"/>
    <col min="2839" max="2839" width="15.28515625" style="5" customWidth="1"/>
    <col min="2840" max="2840" width="14.42578125" style="5" customWidth="1"/>
    <col min="2841" max="3070" width="9.140625" style="5"/>
    <col min="3071" max="3081" width="4.140625" style="5" customWidth="1"/>
    <col min="3082" max="3082" width="5" style="5" customWidth="1"/>
    <col min="3083" max="3085" width="4.140625" style="5" customWidth="1"/>
    <col min="3086" max="3086" width="4.5703125" style="5" customWidth="1"/>
    <col min="3087" max="3093" width="3.28515625" style="5" customWidth="1"/>
    <col min="3094" max="3094" width="15" style="5" customWidth="1"/>
    <col min="3095" max="3095" width="15.28515625" style="5" customWidth="1"/>
    <col min="3096" max="3096" width="14.42578125" style="5" customWidth="1"/>
    <col min="3097" max="3326" width="9.140625" style="5"/>
    <col min="3327" max="3337" width="4.140625" style="5" customWidth="1"/>
    <col min="3338" max="3338" width="5" style="5" customWidth="1"/>
    <col min="3339" max="3341" width="4.140625" style="5" customWidth="1"/>
    <col min="3342" max="3342" width="4.5703125" style="5" customWidth="1"/>
    <col min="3343" max="3349" width="3.28515625" style="5" customWidth="1"/>
    <col min="3350" max="3350" width="15" style="5" customWidth="1"/>
    <col min="3351" max="3351" width="15.28515625" style="5" customWidth="1"/>
    <col min="3352" max="3352" width="14.42578125" style="5" customWidth="1"/>
    <col min="3353" max="3582" width="9.140625" style="5"/>
    <col min="3583" max="3593" width="4.140625" style="5" customWidth="1"/>
    <col min="3594" max="3594" width="5" style="5" customWidth="1"/>
    <col min="3595" max="3597" width="4.140625" style="5" customWidth="1"/>
    <col min="3598" max="3598" width="4.5703125" style="5" customWidth="1"/>
    <col min="3599" max="3605" width="3.28515625" style="5" customWidth="1"/>
    <col min="3606" max="3606" width="15" style="5" customWidth="1"/>
    <col min="3607" max="3607" width="15.28515625" style="5" customWidth="1"/>
    <col min="3608" max="3608" width="14.42578125" style="5" customWidth="1"/>
    <col min="3609" max="3838" width="9.140625" style="5"/>
    <col min="3839" max="3849" width="4.140625" style="5" customWidth="1"/>
    <col min="3850" max="3850" width="5" style="5" customWidth="1"/>
    <col min="3851" max="3853" width="4.140625" style="5" customWidth="1"/>
    <col min="3854" max="3854" width="4.5703125" style="5" customWidth="1"/>
    <col min="3855" max="3861" width="3.28515625" style="5" customWidth="1"/>
    <col min="3862" max="3862" width="15" style="5" customWidth="1"/>
    <col min="3863" max="3863" width="15.28515625" style="5" customWidth="1"/>
    <col min="3864" max="3864" width="14.42578125" style="5" customWidth="1"/>
    <col min="3865" max="4094" width="9.140625" style="5"/>
    <col min="4095" max="4105" width="4.140625" style="5" customWidth="1"/>
    <col min="4106" max="4106" width="5" style="5" customWidth="1"/>
    <col min="4107" max="4109" width="4.140625" style="5" customWidth="1"/>
    <col min="4110" max="4110" width="4.5703125" style="5" customWidth="1"/>
    <col min="4111" max="4117" width="3.28515625" style="5" customWidth="1"/>
    <col min="4118" max="4118" width="15" style="5" customWidth="1"/>
    <col min="4119" max="4119" width="15.28515625" style="5" customWidth="1"/>
    <col min="4120" max="4120" width="14.42578125" style="5" customWidth="1"/>
    <col min="4121" max="4350" width="9.140625" style="5"/>
    <col min="4351" max="4361" width="4.140625" style="5" customWidth="1"/>
    <col min="4362" max="4362" width="5" style="5" customWidth="1"/>
    <col min="4363" max="4365" width="4.140625" style="5" customWidth="1"/>
    <col min="4366" max="4366" width="4.5703125" style="5" customWidth="1"/>
    <col min="4367" max="4373" width="3.28515625" style="5" customWidth="1"/>
    <col min="4374" max="4374" width="15" style="5" customWidth="1"/>
    <col min="4375" max="4375" width="15.28515625" style="5" customWidth="1"/>
    <col min="4376" max="4376" width="14.42578125" style="5" customWidth="1"/>
    <col min="4377" max="4606" width="9.140625" style="5"/>
    <col min="4607" max="4617" width="4.140625" style="5" customWidth="1"/>
    <col min="4618" max="4618" width="5" style="5" customWidth="1"/>
    <col min="4619" max="4621" width="4.140625" style="5" customWidth="1"/>
    <col min="4622" max="4622" width="4.5703125" style="5" customWidth="1"/>
    <col min="4623" max="4629" width="3.28515625" style="5" customWidth="1"/>
    <col min="4630" max="4630" width="15" style="5" customWidth="1"/>
    <col min="4631" max="4631" width="15.28515625" style="5" customWidth="1"/>
    <col min="4632" max="4632" width="14.42578125" style="5" customWidth="1"/>
    <col min="4633" max="4862" width="9.140625" style="5"/>
    <col min="4863" max="4873" width="4.140625" style="5" customWidth="1"/>
    <col min="4874" max="4874" width="5" style="5" customWidth="1"/>
    <col min="4875" max="4877" width="4.140625" style="5" customWidth="1"/>
    <col min="4878" max="4878" width="4.5703125" style="5" customWidth="1"/>
    <col min="4879" max="4885" width="3.28515625" style="5" customWidth="1"/>
    <col min="4886" max="4886" width="15" style="5" customWidth="1"/>
    <col min="4887" max="4887" width="15.28515625" style="5" customWidth="1"/>
    <col min="4888" max="4888" width="14.42578125" style="5" customWidth="1"/>
    <col min="4889" max="5118" width="9.140625" style="5"/>
    <col min="5119" max="5129" width="4.140625" style="5" customWidth="1"/>
    <col min="5130" max="5130" width="5" style="5" customWidth="1"/>
    <col min="5131" max="5133" width="4.140625" style="5" customWidth="1"/>
    <col min="5134" max="5134" width="4.5703125" style="5" customWidth="1"/>
    <col min="5135" max="5141" width="3.28515625" style="5" customWidth="1"/>
    <col min="5142" max="5142" width="15" style="5" customWidth="1"/>
    <col min="5143" max="5143" width="15.28515625" style="5" customWidth="1"/>
    <col min="5144" max="5144" width="14.42578125" style="5" customWidth="1"/>
    <col min="5145" max="5374" width="9.140625" style="5"/>
    <col min="5375" max="5385" width="4.140625" style="5" customWidth="1"/>
    <col min="5386" max="5386" width="5" style="5" customWidth="1"/>
    <col min="5387" max="5389" width="4.140625" style="5" customWidth="1"/>
    <col min="5390" max="5390" width="4.5703125" style="5" customWidth="1"/>
    <col min="5391" max="5397" width="3.28515625" style="5" customWidth="1"/>
    <col min="5398" max="5398" width="15" style="5" customWidth="1"/>
    <col min="5399" max="5399" width="15.28515625" style="5" customWidth="1"/>
    <col min="5400" max="5400" width="14.42578125" style="5" customWidth="1"/>
    <col min="5401" max="5630" width="9.140625" style="5"/>
    <col min="5631" max="5641" width="4.140625" style="5" customWidth="1"/>
    <col min="5642" max="5642" width="5" style="5" customWidth="1"/>
    <col min="5643" max="5645" width="4.140625" style="5" customWidth="1"/>
    <col min="5646" max="5646" width="4.5703125" style="5" customWidth="1"/>
    <col min="5647" max="5653" width="3.28515625" style="5" customWidth="1"/>
    <col min="5654" max="5654" width="15" style="5" customWidth="1"/>
    <col min="5655" max="5655" width="15.28515625" style="5" customWidth="1"/>
    <col min="5656" max="5656" width="14.42578125" style="5" customWidth="1"/>
    <col min="5657" max="5886" width="9.140625" style="5"/>
    <col min="5887" max="5897" width="4.140625" style="5" customWidth="1"/>
    <col min="5898" max="5898" width="5" style="5" customWidth="1"/>
    <col min="5899" max="5901" width="4.140625" style="5" customWidth="1"/>
    <col min="5902" max="5902" width="4.5703125" style="5" customWidth="1"/>
    <col min="5903" max="5909" width="3.28515625" style="5" customWidth="1"/>
    <col min="5910" max="5910" width="15" style="5" customWidth="1"/>
    <col min="5911" max="5911" width="15.28515625" style="5" customWidth="1"/>
    <col min="5912" max="5912" width="14.42578125" style="5" customWidth="1"/>
    <col min="5913" max="6142" width="9.140625" style="5"/>
    <col min="6143" max="6153" width="4.140625" style="5" customWidth="1"/>
    <col min="6154" max="6154" width="5" style="5" customWidth="1"/>
    <col min="6155" max="6157" width="4.140625" style="5" customWidth="1"/>
    <col min="6158" max="6158" width="4.5703125" style="5" customWidth="1"/>
    <col min="6159" max="6165" width="3.28515625" style="5" customWidth="1"/>
    <col min="6166" max="6166" width="15" style="5" customWidth="1"/>
    <col min="6167" max="6167" width="15.28515625" style="5" customWidth="1"/>
    <col min="6168" max="6168" width="14.42578125" style="5" customWidth="1"/>
    <col min="6169" max="6398" width="9.140625" style="5"/>
    <col min="6399" max="6409" width="4.140625" style="5" customWidth="1"/>
    <col min="6410" max="6410" width="5" style="5" customWidth="1"/>
    <col min="6411" max="6413" width="4.140625" style="5" customWidth="1"/>
    <col min="6414" max="6414" width="4.5703125" style="5" customWidth="1"/>
    <col min="6415" max="6421" width="3.28515625" style="5" customWidth="1"/>
    <col min="6422" max="6422" width="15" style="5" customWidth="1"/>
    <col min="6423" max="6423" width="15.28515625" style="5" customWidth="1"/>
    <col min="6424" max="6424" width="14.42578125" style="5" customWidth="1"/>
    <col min="6425" max="6654" width="9.140625" style="5"/>
    <col min="6655" max="6665" width="4.140625" style="5" customWidth="1"/>
    <col min="6666" max="6666" width="5" style="5" customWidth="1"/>
    <col min="6667" max="6669" width="4.140625" style="5" customWidth="1"/>
    <col min="6670" max="6670" width="4.5703125" style="5" customWidth="1"/>
    <col min="6671" max="6677" width="3.28515625" style="5" customWidth="1"/>
    <col min="6678" max="6678" width="15" style="5" customWidth="1"/>
    <col min="6679" max="6679" width="15.28515625" style="5" customWidth="1"/>
    <col min="6680" max="6680" width="14.42578125" style="5" customWidth="1"/>
    <col min="6681" max="6910" width="9.140625" style="5"/>
    <col min="6911" max="6921" width="4.140625" style="5" customWidth="1"/>
    <col min="6922" max="6922" width="5" style="5" customWidth="1"/>
    <col min="6923" max="6925" width="4.140625" style="5" customWidth="1"/>
    <col min="6926" max="6926" width="4.5703125" style="5" customWidth="1"/>
    <col min="6927" max="6933" width="3.28515625" style="5" customWidth="1"/>
    <col min="6934" max="6934" width="15" style="5" customWidth="1"/>
    <col min="6935" max="6935" width="15.28515625" style="5" customWidth="1"/>
    <col min="6936" max="6936" width="14.42578125" style="5" customWidth="1"/>
    <col min="6937" max="7166" width="9.140625" style="5"/>
    <col min="7167" max="7177" width="4.140625" style="5" customWidth="1"/>
    <col min="7178" max="7178" width="5" style="5" customWidth="1"/>
    <col min="7179" max="7181" width="4.140625" style="5" customWidth="1"/>
    <col min="7182" max="7182" width="4.5703125" style="5" customWidth="1"/>
    <col min="7183" max="7189" width="3.28515625" style="5" customWidth="1"/>
    <col min="7190" max="7190" width="15" style="5" customWidth="1"/>
    <col min="7191" max="7191" width="15.28515625" style="5" customWidth="1"/>
    <col min="7192" max="7192" width="14.42578125" style="5" customWidth="1"/>
    <col min="7193" max="7422" width="9.140625" style="5"/>
    <col min="7423" max="7433" width="4.140625" style="5" customWidth="1"/>
    <col min="7434" max="7434" width="5" style="5" customWidth="1"/>
    <col min="7435" max="7437" width="4.140625" style="5" customWidth="1"/>
    <col min="7438" max="7438" width="4.5703125" style="5" customWidth="1"/>
    <col min="7439" max="7445" width="3.28515625" style="5" customWidth="1"/>
    <col min="7446" max="7446" width="15" style="5" customWidth="1"/>
    <col min="7447" max="7447" width="15.28515625" style="5" customWidth="1"/>
    <col min="7448" max="7448" width="14.42578125" style="5" customWidth="1"/>
    <col min="7449" max="7678" width="9.140625" style="5"/>
    <col min="7679" max="7689" width="4.140625" style="5" customWidth="1"/>
    <col min="7690" max="7690" width="5" style="5" customWidth="1"/>
    <col min="7691" max="7693" width="4.140625" style="5" customWidth="1"/>
    <col min="7694" max="7694" width="4.5703125" style="5" customWidth="1"/>
    <col min="7695" max="7701" width="3.28515625" style="5" customWidth="1"/>
    <col min="7702" max="7702" width="15" style="5" customWidth="1"/>
    <col min="7703" max="7703" width="15.28515625" style="5" customWidth="1"/>
    <col min="7704" max="7704" width="14.42578125" style="5" customWidth="1"/>
    <col min="7705" max="7934" width="9.140625" style="5"/>
    <col min="7935" max="7945" width="4.140625" style="5" customWidth="1"/>
    <col min="7946" max="7946" width="5" style="5" customWidth="1"/>
    <col min="7947" max="7949" width="4.140625" style="5" customWidth="1"/>
    <col min="7950" max="7950" width="4.5703125" style="5" customWidth="1"/>
    <col min="7951" max="7957" width="3.28515625" style="5" customWidth="1"/>
    <col min="7958" max="7958" width="15" style="5" customWidth="1"/>
    <col min="7959" max="7959" width="15.28515625" style="5" customWidth="1"/>
    <col min="7960" max="7960" width="14.42578125" style="5" customWidth="1"/>
    <col min="7961" max="8190" width="9.140625" style="5"/>
    <col min="8191" max="8201" width="4.140625" style="5" customWidth="1"/>
    <col min="8202" max="8202" width="5" style="5" customWidth="1"/>
    <col min="8203" max="8205" width="4.140625" style="5" customWidth="1"/>
    <col min="8206" max="8206" width="4.5703125" style="5" customWidth="1"/>
    <col min="8207" max="8213" width="3.28515625" style="5" customWidth="1"/>
    <col min="8214" max="8214" width="15" style="5" customWidth="1"/>
    <col min="8215" max="8215" width="15.28515625" style="5" customWidth="1"/>
    <col min="8216" max="8216" width="14.42578125" style="5" customWidth="1"/>
    <col min="8217" max="8446" width="9.140625" style="5"/>
    <col min="8447" max="8457" width="4.140625" style="5" customWidth="1"/>
    <col min="8458" max="8458" width="5" style="5" customWidth="1"/>
    <col min="8459" max="8461" width="4.140625" style="5" customWidth="1"/>
    <col min="8462" max="8462" width="4.5703125" style="5" customWidth="1"/>
    <col min="8463" max="8469" width="3.28515625" style="5" customWidth="1"/>
    <col min="8470" max="8470" width="15" style="5" customWidth="1"/>
    <col min="8471" max="8471" width="15.28515625" style="5" customWidth="1"/>
    <col min="8472" max="8472" width="14.42578125" style="5" customWidth="1"/>
    <col min="8473" max="8702" width="9.140625" style="5"/>
    <col min="8703" max="8713" width="4.140625" style="5" customWidth="1"/>
    <col min="8714" max="8714" width="5" style="5" customWidth="1"/>
    <col min="8715" max="8717" width="4.140625" style="5" customWidth="1"/>
    <col min="8718" max="8718" width="4.5703125" style="5" customWidth="1"/>
    <col min="8719" max="8725" width="3.28515625" style="5" customWidth="1"/>
    <col min="8726" max="8726" width="15" style="5" customWidth="1"/>
    <col min="8727" max="8727" width="15.28515625" style="5" customWidth="1"/>
    <col min="8728" max="8728" width="14.42578125" style="5" customWidth="1"/>
    <col min="8729" max="8958" width="9.140625" style="5"/>
    <col min="8959" max="8969" width="4.140625" style="5" customWidth="1"/>
    <col min="8970" max="8970" width="5" style="5" customWidth="1"/>
    <col min="8971" max="8973" width="4.140625" style="5" customWidth="1"/>
    <col min="8974" max="8974" width="4.5703125" style="5" customWidth="1"/>
    <col min="8975" max="8981" width="3.28515625" style="5" customWidth="1"/>
    <col min="8982" max="8982" width="15" style="5" customWidth="1"/>
    <col min="8983" max="8983" width="15.28515625" style="5" customWidth="1"/>
    <col min="8984" max="8984" width="14.42578125" style="5" customWidth="1"/>
    <col min="8985" max="9214" width="9.140625" style="5"/>
    <col min="9215" max="9225" width="4.140625" style="5" customWidth="1"/>
    <col min="9226" max="9226" width="5" style="5" customWidth="1"/>
    <col min="9227" max="9229" width="4.140625" style="5" customWidth="1"/>
    <col min="9230" max="9230" width="4.5703125" style="5" customWidth="1"/>
    <col min="9231" max="9237" width="3.28515625" style="5" customWidth="1"/>
    <col min="9238" max="9238" width="15" style="5" customWidth="1"/>
    <col min="9239" max="9239" width="15.28515625" style="5" customWidth="1"/>
    <col min="9240" max="9240" width="14.42578125" style="5" customWidth="1"/>
    <col min="9241" max="9470" width="9.140625" style="5"/>
    <col min="9471" max="9481" width="4.140625" style="5" customWidth="1"/>
    <col min="9482" max="9482" width="5" style="5" customWidth="1"/>
    <col min="9483" max="9485" width="4.140625" style="5" customWidth="1"/>
    <col min="9486" max="9486" width="4.5703125" style="5" customWidth="1"/>
    <col min="9487" max="9493" width="3.28515625" style="5" customWidth="1"/>
    <col min="9494" max="9494" width="15" style="5" customWidth="1"/>
    <col min="9495" max="9495" width="15.28515625" style="5" customWidth="1"/>
    <col min="9496" max="9496" width="14.42578125" style="5" customWidth="1"/>
    <col min="9497" max="9726" width="9.140625" style="5"/>
    <col min="9727" max="9737" width="4.140625" style="5" customWidth="1"/>
    <col min="9738" max="9738" width="5" style="5" customWidth="1"/>
    <col min="9739" max="9741" width="4.140625" style="5" customWidth="1"/>
    <col min="9742" max="9742" width="4.5703125" style="5" customWidth="1"/>
    <col min="9743" max="9749" width="3.28515625" style="5" customWidth="1"/>
    <col min="9750" max="9750" width="15" style="5" customWidth="1"/>
    <col min="9751" max="9751" width="15.28515625" style="5" customWidth="1"/>
    <col min="9752" max="9752" width="14.42578125" style="5" customWidth="1"/>
    <col min="9753" max="9982" width="9.140625" style="5"/>
    <col min="9983" max="9993" width="4.140625" style="5" customWidth="1"/>
    <col min="9994" max="9994" width="5" style="5" customWidth="1"/>
    <col min="9995" max="9997" width="4.140625" style="5" customWidth="1"/>
    <col min="9998" max="9998" width="4.5703125" style="5" customWidth="1"/>
    <col min="9999" max="10005" width="3.28515625" style="5" customWidth="1"/>
    <col min="10006" max="10006" width="15" style="5" customWidth="1"/>
    <col min="10007" max="10007" width="15.28515625" style="5" customWidth="1"/>
    <col min="10008" max="10008" width="14.42578125" style="5" customWidth="1"/>
    <col min="10009" max="10238" width="9.140625" style="5"/>
    <col min="10239" max="10249" width="4.140625" style="5" customWidth="1"/>
    <col min="10250" max="10250" width="5" style="5" customWidth="1"/>
    <col min="10251" max="10253" width="4.140625" style="5" customWidth="1"/>
    <col min="10254" max="10254" width="4.5703125" style="5" customWidth="1"/>
    <col min="10255" max="10261" width="3.28515625" style="5" customWidth="1"/>
    <col min="10262" max="10262" width="15" style="5" customWidth="1"/>
    <col min="10263" max="10263" width="15.28515625" style="5" customWidth="1"/>
    <col min="10264" max="10264" width="14.42578125" style="5" customWidth="1"/>
    <col min="10265" max="10494" width="9.140625" style="5"/>
    <col min="10495" max="10505" width="4.140625" style="5" customWidth="1"/>
    <col min="10506" max="10506" width="5" style="5" customWidth="1"/>
    <col min="10507" max="10509" width="4.140625" style="5" customWidth="1"/>
    <col min="10510" max="10510" width="4.5703125" style="5" customWidth="1"/>
    <col min="10511" max="10517" width="3.28515625" style="5" customWidth="1"/>
    <col min="10518" max="10518" width="15" style="5" customWidth="1"/>
    <col min="10519" max="10519" width="15.28515625" style="5" customWidth="1"/>
    <col min="10520" max="10520" width="14.42578125" style="5" customWidth="1"/>
    <col min="10521" max="10750" width="9.140625" style="5"/>
    <col min="10751" max="10761" width="4.140625" style="5" customWidth="1"/>
    <col min="10762" max="10762" width="5" style="5" customWidth="1"/>
    <col min="10763" max="10765" width="4.140625" style="5" customWidth="1"/>
    <col min="10766" max="10766" width="4.5703125" style="5" customWidth="1"/>
    <col min="10767" max="10773" width="3.28515625" style="5" customWidth="1"/>
    <col min="10774" max="10774" width="15" style="5" customWidth="1"/>
    <col min="10775" max="10775" width="15.28515625" style="5" customWidth="1"/>
    <col min="10776" max="10776" width="14.42578125" style="5" customWidth="1"/>
    <col min="10777" max="11006" width="9.140625" style="5"/>
    <col min="11007" max="11017" width="4.140625" style="5" customWidth="1"/>
    <col min="11018" max="11018" width="5" style="5" customWidth="1"/>
    <col min="11019" max="11021" width="4.140625" style="5" customWidth="1"/>
    <col min="11022" max="11022" width="4.5703125" style="5" customWidth="1"/>
    <col min="11023" max="11029" width="3.28515625" style="5" customWidth="1"/>
    <col min="11030" max="11030" width="15" style="5" customWidth="1"/>
    <col min="11031" max="11031" width="15.28515625" style="5" customWidth="1"/>
    <col min="11032" max="11032" width="14.42578125" style="5" customWidth="1"/>
    <col min="11033" max="11262" width="9.140625" style="5"/>
    <col min="11263" max="11273" width="4.140625" style="5" customWidth="1"/>
    <col min="11274" max="11274" width="5" style="5" customWidth="1"/>
    <col min="11275" max="11277" width="4.140625" style="5" customWidth="1"/>
    <col min="11278" max="11278" width="4.5703125" style="5" customWidth="1"/>
    <col min="11279" max="11285" width="3.28515625" style="5" customWidth="1"/>
    <col min="11286" max="11286" width="15" style="5" customWidth="1"/>
    <col min="11287" max="11287" width="15.28515625" style="5" customWidth="1"/>
    <col min="11288" max="11288" width="14.42578125" style="5" customWidth="1"/>
    <col min="11289" max="11518" width="9.140625" style="5"/>
    <col min="11519" max="11529" width="4.140625" style="5" customWidth="1"/>
    <col min="11530" max="11530" width="5" style="5" customWidth="1"/>
    <col min="11531" max="11533" width="4.140625" style="5" customWidth="1"/>
    <col min="11534" max="11534" width="4.5703125" style="5" customWidth="1"/>
    <col min="11535" max="11541" width="3.28515625" style="5" customWidth="1"/>
    <col min="11542" max="11542" width="15" style="5" customWidth="1"/>
    <col min="11543" max="11543" width="15.28515625" style="5" customWidth="1"/>
    <col min="11544" max="11544" width="14.42578125" style="5" customWidth="1"/>
    <col min="11545" max="11774" width="9.140625" style="5"/>
    <col min="11775" max="11785" width="4.140625" style="5" customWidth="1"/>
    <col min="11786" max="11786" width="5" style="5" customWidth="1"/>
    <col min="11787" max="11789" width="4.140625" style="5" customWidth="1"/>
    <col min="11790" max="11790" width="4.5703125" style="5" customWidth="1"/>
    <col min="11791" max="11797" width="3.28515625" style="5" customWidth="1"/>
    <col min="11798" max="11798" width="15" style="5" customWidth="1"/>
    <col min="11799" max="11799" width="15.28515625" style="5" customWidth="1"/>
    <col min="11800" max="11800" width="14.42578125" style="5" customWidth="1"/>
    <col min="11801" max="12030" width="9.140625" style="5"/>
    <col min="12031" max="12041" width="4.140625" style="5" customWidth="1"/>
    <col min="12042" max="12042" width="5" style="5" customWidth="1"/>
    <col min="12043" max="12045" width="4.140625" style="5" customWidth="1"/>
    <col min="12046" max="12046" width="4.5703125" style="5" customWidth="1"/>
    <col min="12047" max="12053" width="3.28515625" style="5" customWidth="1"/>
    <col min="12054" max="12054" width="15" style="5" customWidth="1"/>
    <col min="12055" max="12055" width="15.28515625" style="5" customWidth="1"/>
    <col min="12056" max="12056" width="14.42578125" style="5" customWidth="1"/>
    <col min="12057" max="12286" width="9.140625" style="5"/>
    <col min="12287" max="12297" width="4.140625" style="5" customWidth="1"/>
    <col min="12298" max="12298" width="5" style="5" customWidth="1"/>
    <col min="12299" max="12301" width="4.140625" style="5" customWidth="1"/>
    <col min="12302" max="12302" width="4.5703125" style="5" customWidth="1"/>
    <col min="12303" max="12309" width="3.28515625" style="5" customWidth="1"/>
    <col min="12310" max="12310" width="15" style="5" customWidth="1"/>
    <col min="12311" max="12311" width="15.28515625" style="5" customWidth="1"/>
    <col min="12312" max="12312" width="14.42578125" style="5" customWidth="1"/>
    <col min="12313" max="12542" width="9.140625" style="5"/>
    <col min="12543" max="12553" width="4.140625" style="5" customWidth="1"/>
    <col min="12554" max="12554" width="5" style="5" customWidth="1"/>
    <col min="12555" max="12557" width="4.140625" style="5" customWidth="1"/>
    <col min="12558" max="12558" width="4.5703125" style="5" customWidth="1"/>
    <col min="12559" max="12565" width="3.28515625" style="5" customWidth="1"/>
    <col min="12566" max="12566" width="15" style="5" customWidth="1"/>
    <col min="12567" max="12567" width="15.28515625" style="5" customWidth="1"/>
    <col min="12568" max="12568" width="14.42578125" style="5" customWidth="1"/>
    <col min="12569" max="12798" width="9.140625" style="5"/>
    <col min="12799" max="12809" width="4.140625" style="5" customWidth="1"/>
    <col min="12810" max="12810" width="5" style="5" customWidth="1"/>
    <col min="12811" max="12813" width="4.140625" style="5" customWidth="1"/>
    <col min="12814" max="12814" width="4.5703125" style="5" customWidth="1"/>
    <col min="12815" max="12821" width="3.28515625" style="5" customWidth="1"/>
    <col min="12822" max="12822" width="15" style="5" customWidth="1"/>
    <col min="12823" max="12823" width="15.28515625" style="5" customWidth="1"/>
    <col min="12824" max="12824" width="14.42578125" style="5" customWidth="1"/>
    <col min="12825" max="13054" width="9.140625" style="5"/>
    <col min="13055" max="13065" width="4.140625" style="5" customWidth="1"/>
    <col min="13066" max="13066" width="5" style="5" customWidth="1"/>
    <col min="13067" max="13069" width="4.140625" style="5" customWidth="1"/>
    <col min="13070" max="13070" width="4.5703125" style="5" customWidth="1"/>
    <col min="13071" max="13077" width="3.28515625" style="5" customWidth="1"/>
    <col min="13078" max="13078" width="15" style="5" customWidth="1"/>
    <col min="13079" max="13079" width="15.28515625" style="5" customWidth="1"/>
    <col min="13080" max="13080" width="14.42578125" style="5" customWidth="1"/>
    <col min="13081" max="13310" width="9.140625" style="5"/>
    <col min="13311" max="13321" width="4.140625" style="5" customWidth="1"/>
    <col min="13322" max="13322" width="5" style="5" customWidth="1"/>
    <col min="13323" max="13325" width="4.140625" style="5" customWidth="1"/>
    <col min="13326" max="13326" width="4.5703125" style="5" customWidth="1"/>
    <col min="13327" max="13333" width="3.28515625" style="5" customWidth="1"/>
    <col min="13334" max="13334" width="15" style="5" customWidth="1"/>
    <col min="13335" max="13335" width="15.28515625" style="5" customWidth="1"/>
    <col min="13336" max="13336" width="14.42578125" style="5" customWidth="1"/>
    <col min="13337" max="13566" width="9.140625" style="5"/>
    <col min="13567" max="13577" width="4.140625" style="5" customWidth="1"/>
    <col min="13578" max="13578" width="5" style="5" customWidth="1"/>
    <col min="13579" max="13581" width="4.140625" style="5" customWidth="1"/>
    <col min="13582" max="13582" width="4.5703125" style="5" customWidth="1"/>
    <col min="13583" max="13589" width="3.28515625" style="5" customWidth="1"/>
    <col min="13590" max="13590" width="15" style="5" customWidth="1"/>
    <col min="13591" max="13591" width="15.28515625" style="5" customWidth="1"/>
    <col min="13592" max="13592" width="14.42578125" style="5" customWidth="1"/>
    <col min="13593" max="13822" width="9.140625" style="5"/>
    <col min="13823" max="13833" width="4.140625" style="5" customWidth="1"/>
    <col min="13834" max="13834" width="5" style="5" customWidth="1"/>
    <col min="13835" max="13837" width="4.140625" style="5" customWidth="1"/>
    <col min="13838" max="13838" width="4.5703125" style="5" customWidth="1"/>
    <col min="13839" max="13845" width="3.28515625" style="5" customWidth="1"/>
    <col min="13846" max="13846" width="15" style="5" customWidth="1"/>
    <col min="13847" max="13847" width="15.28515625" style="5" customWidth="1"/>
    <col min="13848" max="13848" width="14.42578125" style="5" customWidth="1"/>
    <col min="13849" max="14078" width="9.140625" style="5"/>
    <col min="14079" max="14089" width="4.140625" style="5" customWidth="1"/>
    <col min="14090" max="14090" width="5" style="5" customWidth="1"/>
    <col min="14091" max="14093" width="4.140625" style="5" customWidth="1"/>
    <col min="14094" max="14094" width="4.5703125" style="5" customWidth="1"/>
    <col min="14095" max="14101" width="3.28515625" style="5" customWidth="1"/>
    <col min="14102" max="14102" width="15" style="5" customWidth="1"/>
    <col min="14103" max="14103" width="15.28515625" style="5" customWidth="1"/>
    <col min="14104" max="14104" width="14.42578125" style="5" customWidth="1"/>
    <col min="14105" max="14334" width="9.140625" style="5"/>
    <col min="14335" max="14345" width="4.140625" style="5" customWidth="1"/>
    <col min="14346" max="14346" width="5" style="5" customWidth="1"/>
    <col min="14347" max="14349" width="4.140625" style="5" customWidth="1"/>
    <col min="14350" max="14350" width="4.5703125" style="5" customWidth="1"/>
    <col min="14351" max="14357" width="3.28515625" style="5" customWidth="1"/>
    <col min="14358" max="14358" width="15" style="5" customWidth="1"/>
    <col min="14359" max="14359" width="15.28515625" style="5" customWidth="1"/>
    <col min="14360" max="14360" width="14.42578125" style="5" customWidth="1"/>
    <col min="14361" max="14590" width="9.140625" style="5"/>
    <col min="14591" max="14601" width="4.140625" style="5" customWidth="1"/>
    <col min="14602" max="14602" width="5" style="5" customWidth="1"/>
    <col min="14603" max="14605" width="4.140625" style="5" customWidth="1"/>
    <col min="14606" max="14606" width="4.5703125" style="5" customWidth="1"/>
    <col min="14607" max="14613" width="3.28515625" style="5" customWidth="1"/>
    <col min="14614" max="14614" width="15" style="5" customWidth="1"/>
    <col min="14615" max="14615" width="15.28515625" style="5" customWidth="1"/>
    <col min="14616" max="14616" width="14.42578125" style="5" customWidth="1"/>
    <col min="14617" max="14846" width="9.140625" style="5"/>
    <col min="14847" max="14857" width="4.140625" style="5" customWidth="1"/>
    <col min="14858" max="14858" width="5" style="5" customWidth="1"/>
    <col min="14859" max="14861" width="4.140625" style="5" customWidth="1"/>
    <col min="14862" max="14862" width="4.5703125" style="5" customWidth="1"/>
    <col min="14863" max="14869" width="3.28515625" style="5" customWidth="1"/>
    <col min="14870" max="14870" width="15" style="5" customWidth="1"/>
    <col min="14871" max="14871" width="15.28515625" style="5" customWidth="1"/>
    <col min="14872" max="14872" width="14.42578125" style="5" customWidth="1"/>
    <col min="14873" max="15102" width="9.140625" style="5"/>
    <col min="15103" max="15113" width="4.140625" style="5" customWidth="1"/>
    <col min="15114" max="15114" width="5" style="5" customWidth="1"/>
    <col min="15115" max="15117" width="4.140625" style="5" customWidth="1"/>
    <col min="15118" max="15118" width="4.5703125" style="5" customWidth="1"/>
    <col min="15119" max="15125" width="3.28515625" style="5" customWidth="1"/>
    <col min="15126" max="15126" width="15" style="5" customWidth="1"/>
    <col min="15127" max="15127" width="15.28515625" style="5" customWidth="1"/>
    <col min="15128" max="15128" width="14.42578125" style="5" customWidth="1"/>
    <col min="15129" max="15358" width="9.140625" style="5"/>
    <col min="15359" max="15369" width="4.140625" style="5" customWidth="1"/>
    <col min="15370" max="15370" width="5" style="5" customWidth="1"/>
    <col min="15371" max="15373" width="4.140625" style="5" customWidth="1"/>
    <col min="15374" max="15374" width="4.5703125" style="5" customWidth="1"/>
    <col min="15375" max="15381" width="3.28515625" style="5" customWidth="1"/>
    <col min="15382" max="15382" width="15" style="5" customWidth="1"/>
    <col min="15383" max="15383" width="15.28515625" style="5" customWidth="1"/>
    <col min="15384" max="15384" width="14.42578125" style="5" customWidth="1"/>
    <col min="15385" max="15614" width="9.140625" style="5"/>
    <col min="15615" max="15625" width="4.140625" style="5" customWidth="1"/>
    <col min="15626" max="15626" width="5" style="5" customWidth="1"/>
    <col min="15627" max="15629" width="4.140625" style="5" customWidth="1"/>
    <col min="15630" max="15630" width="4.5703125" style="5" customWidth="1"/>
    <col min="15631" max="15637" width="3.28515625" style="5" customWidth="1"/>
    <col min="15638" max="15638" width="15" style="5" customWidth="1"/>
    <col min="15639" max="15639" width="15.28515625" style="5" customWidth="1"/>
    <col min="15640" max="15640" width="14.42578125" style="5" customWidth="1"/>
    <col min="15641" max="15870" width="9.140625" style="5"/>
    <col min="15871" max="15881" width="4.140625" style="5" customWidth="1"/>
    <col min="15882" max="15882" width="5" style="5" customWidth="1"/>
    <col min="15883" max="15885" width="4.140625" style="5" customWidth="1"/>
    <col min="15886" max="15886" width="4.5703125" style="5" customWidth="1"/>
    <col min="15887" max="15893" width="3.28515625" style="5" customWidth="1"/>
    <col min="15894" max="15894" width="15" style="5" customWidth="1"/>
    <col min="15895" max="15895" width="15.28515625" style="5" customWidth="1"/>
    <col min="15896" max="15896" width="14.42578125" style="5" customWidth="1"/>
    <col min="15897" max="16126" width="9.140625" style="5"/>
    <col min="16127" max="16137" width="4.140625" style="5" customWidth="1"/>
    <col min="16138" max="16138" width="5" style="5" customWidth="1"/>
    <col min="16139" max="16141" width="4.140625" style="5" customWidth="1"/>
    <col min="16142" max="16142" width="4.5703125" style="5" customWidth="1"/>
    <col min="16143" max="16149" width="3.28515625" style="5" customWidth="1"/>
    <col min="16150" max="16150" width="15" style="5" customWidth="1"/>
    <col min="16151" max="16151" width="15.28515625" style="5" customWidth="1"/>
    <col min="16152" max="16152" width="14.42578125" style="5" customWidth="1"/>
    <col min="16153" max="16384" width="9.140625" style="5"/>
  </cols>
  <sheetData>
    <row r="1" spans="1:6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6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6" ht="14.25">
      <c r="A3" s="26" t="s">
        <v>173</v>
      </c>
      <c r="B3" s="74"/>
      <c r="C3" s="74"/>
      <c r="D3" s="273" t="str">
        <f>Деклар!G7</f>
        <v>2020 год</v>
      </c>
      <c r="E3" s="79"/>
      <c r="F3" s="79"/>
    </row>
    <row r="4" spans="1:6" ht="18.75" customHeight="1">
      <c r="A4" s="1025" t="s">
        <v>114</v>
      </c>
      <c r="B4" s="1025"/>
      <c r="C4" s="1025"/>
      <c r="D4" s="1025"/>
      <c r="E4" s="1025"/>
      <c r="F4" s="1025"/>
    </row>
    <row r="5" spans="1:6" ht="24.75" customHeight="1">
      <c r="A5" s="933" t="s">
        <v>285</v>
      </c>
      <c r="B5" s="933"/>
      <c r="C5" s="933"/>
      <c r="D5" s="933"/>
      <c r="E5" s="933"/>
      <c r="F5" s="933"/>
    </row>
    <row r="6" spans="1:6" ht="13.5" customHeight="1" thickBot="1">
      <c r="A6" s="1026"/>
      <c r="B6" s="1026"/>
      <c r="C6" s="1026"/>
      <c r="D6" s="1026"/>
      <c r="E6" s="1026"/>
      <c r="F6" s="1026"/>
    </row>
    <row r="7" spans="1:6" ht="69.75" customHeight="1" thickBot="1">
      <c r="A7" s="118" t="s">
        <v>242</v>
      </c>
      <c r="B7" s="1031" t="s">
        <v>286</v>
      </c>
      <c r="C7" s="1059"/>
      <c r="D7" s="1032"/>
      <c r="E7" s="958" t="s">
        <v>280</v>
      </c>
      <c r="F7" s="958"/>
    </row>
    <row r="8" spans="1:6" ht="15.75" customHeight="1" thickBot="1">
      <c r="A8" s="48">
        <v>1</v>
      </c>
      <c r="B8" s="1033">
        <v>2</v>
      </c>
      <c r="C8" s="1060"/>
      <c r="D8" s="1034"/>
      <c r="E8" s="1027">
        <v>3</v>
      </c>
      <c r="F8" s="1027"/>
    </row>
    <row r="9" spans="1:6" ht="15.75" customHeight="1">
      <c r="A9" s="580"/>
      <c r="B9" s="1061" t="s">
        <v>287</v>
      </c>
      <c r="C9" s="1062"/>
      <c r="D9" s="1063"/>
      <c r="E9" s="1052"/>
      <c r="F9" s="1053"/>
    </row>
    <row r="10" spans="1:6" ht="15.75" customHeight="1">
      <c r="A10" s="544"/>
      <c r="B10" s="1056" t="s">
        <v>288</v>
      </c>
      <c r="C10" s="1057"/>
      <c r="D10" s="1058"/>
      <c r="E10" s="1052"/>
      <c r="F10" s="1053"/>
    </row>
    <row r="11" spans="1:6" ht="15.75" customHeight="1">
      <c r="A11" s="1047" t="s">
        <v>289</v>
      </c>
      <c r="B11" s="1048"/>
      <c r="C11" s="1048"/>
      <c r="D11" s="1049"/>
      <c r="E11" s="1054"/>
      <c r="F11" s="1055"/>
    </row>
    <row r="12" spans="1:6" ht="40.5" customHeight="1">
      <c r="A12" s="42"/>
      <c r="B12" s="1047" t="s">
        <v>290</v>
      </c>
      <c r="C12" s="1048"/>
      <c r="D12" s="1049"/>
      <c r="E12" s="1050">
        <f>E9-E10</f>
        <v>0</v>
      </c>
      <c r="F12" s="1051"/>
    </row>
    <row r="13" spans="1:6" ht="39.75" customHeight="1">
      <c r="A13" s="83"/>
      <c r="B13" s="1047" t="s">
        <v>291</v>
      </c>
      <c r="C13" s="1048"/>
      <c r="D13" s="1049"/>
      <c r="E13" s="1050">
        <f>E10-E9</f>
        <v>0</v>
      </c>
      <c r="F13" s="1051"/>
    </row>
    <row r="15" spans="1:6" ht="22.5" customHeight="1">
      <c r="B15" s="69" t="s">
        <v>119</v>
      </c>
      <c r="C15" s="12"/>
      <c r="D15" s="12"/>
    </row>
    <row r="16" spans="1:6">
      <c r="C16" s="7" t="s">
        <v>120</v>
      </c>
      <c r="D16" s="7" t="s">
        <v>218</v>
      </c>
    </row>
  </sheetData>
  <mergeCells count="19">
    <mergeCell ref="E7:F7"/>
    <mergeCell ref="E8:F8"/>
    <mergeCell ref="E9:F9"/>
    <mergeCell ref="B7:D7"/>
    <mergeCell ref="B8:D8"/>
    <mergeCell ref="B9:D9"/>
    <mergeCell ref="B2:C2"/>
    <mergeCell ref="E2:F2"/>
    <mergeCell ref="A4:F4"/>
    <mergeCell ref="A5:F5"/>
    <mergeCell ref="A6:F6"/>
    <mergeCell ref="B13:D13"/>
    <mergeCell ref="E13:F13"/>
    <mergeCell ref="E10:F10"/>
    <mergeCell ref="E11:F11"/>
    <mergeCell ref="B12:D12"/>
    <mergeCell ref="E12:F12"/>
    <mergeCell ref="B10:D10"/>
    <mergeCell ref="A11:D1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H7" sqref="H7"/>
    </sheetView>
  </sheetViews>
  <sheetFormatPr defaultRowHeight="12.75"/>
  <cols>
    <col min="1" max="1" width="5.5703125" style="5" customWidth="1"/>
    <col min="2" max="2" width="16.7109375" style="5" customWidth="1"/>
    <col min="3" max="3" width="14.140625" style="7" customWidth="1"/>
    <col min="4" max="4" width="14.5703125" style="7" customWidth="1"/>
    <col min="5" max="5" width="4.140625" style="7" customWidth="1"/>
    <col min="6" max="6" width="12.7109375" style="7" customWidth="1"/>
    <col min="7" max="9" width="4.140625" style="5" customWidth="1"/>
    <col min="10" max="10" width="5" style="5" customWidth="1"/>
    <col min="11" max="13" width="4.140625" style="5" customWidth="1"/>
    <col min="14" max="14" width="4.5703125" style="5" customWidth="1"/>
    <col min="15" max="21" width="3.28515625" style="5" customWidth="1"/>
    <col min="22" max="22" width="15" style="5" customWidth="1"/>
    <col min="23" max="23" width="15.28515625" style="5" customWidth="1"/>
    <col min="24" max="24" width="14.42578125" style="5" customWidth="1"/>
    <col min="25" max="254" width="9.140625" style="5"/>
    <col min="255" max="265" width="4.140625" style="5" customWidth="1"/>
    <col min="266" max="266" width="5" style="5" customWidth="1"/>
    <col min="267" max="269" width="4.140625" style="5" customWidth="1"/>
    <col min="270" max="270" width="4.5703125" style="5" customWidth="1"/>
    <col min="271" max="277" width="3.28515625" style="5" customWidth="1"/>
    <col min="278" max="278" width="15" style="5" customWidth="1"/>
    <col min="279" max="279" width="15.28515625" style="5" customWidth="1"/>
    <col min="280" max="280" width="14.42578125" style="5" customWidth="1"/>
    <col min="281" max="510" width="9.140625" style="5"/>
    <col min="511" max="521" width="4.140625" style="5" customWidth="1"/>
    <col min="522" max="522" width="5" style="5" customWidth="1"/>
    <col min="523" max="525" width="4.140625" style="5" customWidth="1"/>
    <col min="526" max="526" width="4.5703125" style="5" customWidth="1"/>
    <col min="527" max="533" width="3.28515625" style="5" customWidth="1"/>
    <col min="534" max="534" width="15" style="5" customWidth="1"/>
    <col min="535" max="535" width="15.28515625" style="5" customWidth="1"/>
    <col min="536" max="536" width="14.42578125" style="5" customWidth="1"/>
    <col min="537" max="766" width="9.140625" style="5"/>
    <col min="767" max="777" width="4.140625" style="5" customWidth="1"/>
    <col min="778" max="778" width="5" style="5" customWidth="1"/>
    <col min="779" max="781" width="4.140625" style="5" customWidth="1"/>
    <col min="782" max="782" width="4.5703125" style="5" customWidth="1"/>
    <col min="783" max="789" width="3.28515625" style="5" customWidth="1"/>
    <col min="790" max="790" width="15" style="5" customWidth="1"/>
    <col min="791" max="791" width="15.28515625" style="5" customWidth="1"/>
    <col min="792" max="792" width="14.42578125" style="5" customWidth="1"/>
    <col min="793" max="1022" width="9.140625" style="5"/>
    <col min="1023" max="1033" width="4.140625" style="5" customWidth="1"/>
    <col min="1034" max="1034" width="5" style="5" customWidth="1"/>
    <col min="1035" max="1037" width="4.140625" style="5" customWidth="1"/>
    <col min="1038" max="1038" width="4.5703125" style="5" customWidth="1"/>
    <col min="1039" max="1045" width="3.28515625" style="5" customWidth="1"/>
    <col min="1046" max="1046" width="15" style="5" customWidth="1"/>
    <col min="1047" max="1047" width="15.28515625" style="5" customWidth="1"/>
    <col min="1048" max="1048" width="14.42578125" style="5" customWidth="1"/>
    <col min="1049" max="1278" width="9.140625" style="5"/>
    <col min="1279" max="1289" width="4.140625" style="5" customWidth="1"/>
    <col min="1290" max="1290" width="5" style="5" customWidth="1"/>
    <col min="1291" max="1293" width="4.140625" style="5" customWidth="1"/>
    <col min="1294" max="1294" width="4.5703125" style="5" customWidth="1"/>
    <col min="1295" max="1301" width="3.28515625" style="5" customWidth="1"/>
    <col min="1302" max="1302" width="15" style="5" customWidth="1"/>
    <col min="1303" max="1303" width="15.28515625" style="5" customWidth="1"/>
    <col min="1304" max="1304" width="14.42578125" style="5" customWidth="1"/>
    <col min="1305" max="1534" width="9.140625" style="5"/>
    <col min="1535" max="1545" width="4.140625" style="5" customWidth="1"/>
    <col min="1546" max="1546" width="5" style="5" customWidth="1"/>
    <col min="1547" max="1549" width="4.140625" style="5" customWidth="1"/>
    <col min="1550" max="1550" width="4.5703125" style="5" customWidth="1"/>
    <col min="1551" max="1557" width="3.28515625" style="5" customWidth="1"/>
    <col min="1558" max="1558" width="15" style="5" customWidth="1"/>
    <col min="1559" max="1559" width="15.28515625" style="5" customWidth="1"/>
    <col min="1560" max="1560" width="14.42578125" style="5" customWidth="1"/>
    <col min="1561" max="1790" width="9.140625" style="5"/>
    <col min="1791" max="1801" width="4.140625" style="5" customWidth="1"/>
    <col min="1802" max="1802" width="5" style="5" customWidth="1"/>
    <col min="1803" max="1805" width="4.140625" style="5" customWidth="1"/>
    <col min="1806" max="1806" width="4.5703125" style="5" customWidth="1"/>
    <col min="1807" max="1813" width="3.28515625" style="5" customWidth="1"/>
    <col min="1814" max="1814" width="15" style="5" customWidth="1"/>
    <col min="1815" max="1815" width="15.28515625" style="5" customWidth="1"/>
    <col min="1816" max="1816" width="14.42578125" style="5" customWidth="1"/>
    <col min="1817" max="2046" width="9.140625" style="5"/>
    <col min="2047" max="2057" width="4.140625" style="5" customWidth="1"/>
    <col min="2058" max="2058" width="5" style="5" customWidth="1"/>
    <col min="2059" max="2061" width="4.140625" style="5" customWidth="1"/>
    <col min="2062" max="2062" width="4.5703125" style="5" customWidth="1"/>
    <col min="2063" max="2069" width="3.28515625" style="5" customWidth="1"/>
    <col min="2070" max="2070" width="15" style="5" customWidth="1"/>
    <col min="2071" max="2071" width="15.28515625" style="5" customWidth="1"/>
    <col min="2072" max="2072" width="14.42578125" style="5" customWidth="1"/>
    <col min="2073" max="2302" width="9.140625" style="5"/>
    <col min="2303" max="2313" width="4.140625" style="5" customWidth="1"/>
    <col min="2314" max="2314" width="5" style="5" customWidth="1"/>
    <col min="2315" max="2317" width="4.140625" style="5" customWidth="1"/>
    <col min="2318" max="2318" width="4.5703125" style="5" customWidth="1"/>
    <col min="2319" max="2325" width="3.28515625" style="5" customWidth="1"/>
    <col min="2326" max="2326" width="15" style="5" customWidth="1"/>
    <col min="2327" max="2327" width="15.28515625" style="5" customWidth="1"/>
    <col min="2328" max="2328" width="14.42578125" style="5" customWidth="1"/>
    <col min="2329" max="2558" width="9.140625" style="5"/>
    <col min="2559" max="2569" width="4.140625" style="5" customWidth="1"/>
    <col min="2570" max="2570" width="5" style="5" customWidth="1"/>
    <col min="2571" max="2573" width="4.140625" style="5" customWidth="1"/>
    <col min="2574" max="2574" width="4.5703125" style="5" customWidth="1"/>
    <col min="2575" max="2581" width="3.28515625" style="5" customWidth="1"/>
    <col min="2582" max="2582" width="15" style="5" customWidth="1"/>
    <col min="2583" max="2583" width="15.28515625" style="5" customWidth="1"/>
    <col min="2584" max="2584" width="14.42578125" style="5" customWidth="1"/>
    <col min="2585" max="2814" width="9.140625" style="5"/>
    <col min="2815" max="2825" width="4.140625" style="5" customWidth="1"/>
    <col min="2826" max="2826" width="5" style="5" customWidth="1"/>
    <col min="2827" max="2829" width="4.140625" style="5" customWidth="1"/>
    <col min="2830" max="2830" width="4.5703125" style="5" customWidth="1"/>
    <col min="2831" max="2837" width="3.28515625" style="5" customWidth="1"/>
    <col min="2838" max="2838" width="15" style="5" customWidth="1"/>
    <col min="2839" max="2839" width="15.28515625" style="5" customWidth="1"/>
    <col min="2840" max="2840" width="14.42578125" style="5" customWidth="1"/>
    <col min="2841" max="3070" width="9.140625" style="5"/>
    <col min="3071" max="3081" width="4.140625" style="5" customWidth="1"/>
    <col min="3082" max="3082" width="5" style="5" customWidth="1"/>
    <col min="3083" max="3085" width="4.140625" style="5" customWidth="1"/>
    <col min="3086" max="3086" width="4.5703125" style="5" customWidth="1"/>
    <col min="3087" max="3093" width="3.28515625" style="5" customWidth="1"/>
    <col min="3094" max="3094" width="15" style="5" customWidth="1"/>
    <col min="3095" max="3095" width="15.28515625" style="5" customWidth="1"/>
    <col min="3096" max="3096" width="14.42578125" style="5" customWidth="1"/>
    <col min="3097" max="3326" width="9.140625" style="5"/>
    <col min="3327" max="3337" width="4.140625" style="5" customWidth="1"/>
    <col min="3338" max="3338" width="5" style="5" customWidth="1"/>
    <col min="3339" max="3341" width="4.140625" style="5" customWidth="1"/>
    <col min="3342" max="3342" width="4.5703125" style="5" customWidth="1"/>
    <col min="3343" max="3349" width="3.28515625" style="5" customWidth="1"/>
    <col min="3350" max="3350" width="15" style="5" customWidth="1"/>
    <col min="3351" max="3351" width="15.28515625" style="5" customWidth="1"/>
    <col min="3352" max="3352" width="14.42578125" style="5" customWidth="1"/>
    <col min="3353" max="3582" width="9.140625" style="5"/>
    <col min="3583" max="3593" width="4.140625" style="5" customWidth="1"/>
    <col min="3594" max="3594" width="5" style="5" customWidth="1"/>
    <col min="3595" max="3597" width="4.140625" style="5" customWidth="1"/>
    <col min="3598" max="3598" width="4.5703125" style="5" customWidth="1"/>
    <col min="3599" max="3605" width="3.28515625" style="5" customWidth="1"/>
    <col min="3606" max="3606" width="15" style="5" customWidth="1"/>
    <col min="3607" max="3607" width="15.28515625" style="5" customWidth="1"/>
    <col min="3608" max="3608" width="14.42578125" style="5" customWidth="1"/>
    <col min="3609" max="3838" width="9.140625" style="5"/>
    <col min="3839" max="3849" width="4.140625" style="5" customWidth="1"/>
    <col min="3850" max="3850" width="5" style="5" customWidth="1"/>
    <col min="3851" max="3853" width="4.140625" style="5" customWidth="1"/>
    <col min="3854" max="3854" width="4.5703125" style="5" customWidth="1"/>
    <col min="3855" max="3861" width="3.28515625" style="5" customWidth="1"/>
    <col min="3862" max="3862" width="15" style="5" customWidth="1"/>
    <col min="3863" max="3863" width="15.28515625" style="5" customWidth="1"/>
    <col min="3864" max="3864" width="14.42578125" style="5" customWidth="1"/>
    <col min="3865" max="4094" width="9.140625" style="5"/>
    <col min="4095" max="4105" width="4.140625" style="5" customWidth="1"/>
    <col min="4106" max="4106" width="5" style="5" customWidth="1"/>
    <col min="4107" max="4109" width="4.140625" style="5" customWidth="1"/>
    <col min="4110" max="4110" width="4.5703125" style="5" customWidth="1"/>
    <col min="4111" max="4117" width="3.28515625" style="5" customWidth="1"/>
    <col min="4118" max="4118" width="15" style="5" customWidth="1"/>
    <col min="4119" max="4119" width="15.28515625" style="5" customWidth="1"/>
    <col min="4120" max="4120" width="14.42578125" style="5" customWidth="1"/>
    <col min="4121" max="4350" width="9.140625" style="5"/>
    <col min="4351" max="4361" width="4.140625" style="5" customWidth="1"/>
    <col min="4362" max="4362" width="5" style="5" customWidth="1"/>
    <col min="4363" max="4365" width="4.140625" style="5" customWidth="1"/>
    <col min="4366" max="4366" width="4.5703125" style="5" customWidth="1"/>
    <col min="4367" max="4373" width="3.28515625" style="5" customWidth="1"/>
    <col min="4374" max="4374" width="15" style="5" customWidth="1"/>
    <col min="4375" max="4375" width="15.28515625" style="5" customWidth="1"/>
    <col min="4376" max="4376" width="14.42578125" style="5" customWidth="1"/>
    <col min="4377" max="4606" width="9.140625" style="5"/>
    <col min="4607" max="4617" width="4.140625" style="5" customWidth="1"/>
    <col min="4618" max="4618" width="5" style="5" customWidth="1"/>
    <col min="4619" max="4621" width="4.140625" style="5" customWidth="1"/>
    <col min="4622" max="4622" width="4.5703125" style="5" customWidth="1"/>
    <col min="4623" max="4629" width="3.28515625" style="5" customWidth="1"/>
    <col min="4630" max="4630" width="15" style="5" customWidth="1"/>
    <col min="4631" max="4631" width="15.28515625" style="5" customWidth="1"/>
    <col min="4632" max="4632" width="14.42578125" style="5" customWidth="1"/>
    <col min="4633" max="4862" width="9.140625" style="5"/>
    <col min="4863" max="4873" width="4.140625" style="5" customWidth="1"/>
    <col min="4874" max="4874" width="5" style="5" customWidth="1"/>
    <col min="4875" max="4877" width="4.140625" style="5" customWidth="1"/>
    <col min="4878" max="4878" width="4.5703125" style="5" customWidth="1"/>
    <col min="4879" max="4885" width="3.28515625" style="5" customWidth="1"/>
    <col min="4886" max="4886" width="15" style="5" customWidth="1"/>
    <col min="4887" max="4887" width="15.28515625" style="5" customWidth="1"/>
    <col min="4888" max="4888" width="14.42578125" style="5" customWidth="1"/>
    <col min="4889" max="5118" width="9.140625" style="5"/>
    <col min="5119" max="5129" width="4.140625" style="5" customWidth="1"/>
    <col min="5130" max="5130" width="5" style="5" customWidth="1"/>
    <col min="5131" max="5133" width="4.140625" style="5" customWidth="1"/>
    <col min="5134" max="5134" width="4.5703125" style="5" customWidth="1"/>
    <col min="5135" max="5141" width="3.28515625" style="5" customWidth="1"/>
    <col min="5142" max="5142" width="15" style="5" customWidth="1"/>
    <col min="5143" max="5143" width="15.28515625" style="5" customWidth="1"/>
    <col min="5144" max="5144" width="14.42578125" style="5" customWidth="1"/>
    <col min="5145" max="5374" width="9.140625" style="5"/>
    <col min="5375" max="5385" width="4.140625" style="5" customWidth="1"/>
    <col min="5386" max="5386" width="5" style="5" customWidth="1"/>
    <col min="5387" max="5389" width="4.140625" style="5" customWidth="1"/>
    <col min="5390" max="5390" width="4.5703125" style="5" customWidth="1"/>
    <col min="5391" max="5397" width="3.28515625" style="5" customWidth="1"/>
    <col min="5398" max="5398" width="15" style="5" customWidth="1"/>
    <col min="5399" max="5399" width="15.28515625" style="5" customWidth="1"/>
    <col min="5400" max="5400" width="14.42578125" style="5" customWidth="1"/>
    <col min="5401" max="5630" width="9.140625" style="5"/>
    <col min="5631" max="5641" width="4.140625" style="5" customWidth="1"/>
    <col min="5642" max="5642" width="5" style="5" customWidth="1"/>
    <col min="5643" max="5645" width="4.140625" style="5" customWidth="1"/>
    <col min="5646" max="5646" width="4.5703125" style="5" customWidth="1"/>
    <col min="5647" max="5653" width="3.28515625" style="5" customWidth="1"/>
    <col min="5654" max="5654" width="15" style="5" customWidth="1"/>
    <col min="5655" max="5655" width="15.28515625" style="5" customWidth="1"/>
    <col min="5656" max="5656" width="14.42578125" style="5" customWidth="1"/>
    <col min="5657" max="5886" width="9.140625" style="5"/>
    <col min="5887" max="5897" width="4.140625" style="5" customWidth="1"/>
    <col min="5898" max="5898" width="5" style="5" customWidth="1"/>
    <col min="5899" max="5901" width="4.140625" style="5" customWidth="1"/>
    <col min="5902" max="5902" width="4.5703125" style="5" customWidth="1"/>
    <col min="5903" max="5909" width="3.28515625" style="5" customWidth="1"/>
    <col min="5910" max="5910" width="15" style="5" customWidth="1"/>
    <col min="5911" max="5911" width="15.28515625" style="5" customWidth="1"/>
    <col min="5912" max="5912" width="14.42578125" style="5" customWidth="1"/>
    <col min="5913" max="6142" width="9.140625" style="5"/>
    <col min="6143" max="6153" width="4.140625" style="5" customWidth="1"/>
    <col min="6154" max="6154" width="5" style="5" customWidth="1"/>
    <col min="6155" max="6157" width="4.140625" style="5" customWidth="1"/>
    <col min="6158" max="6158" width="4.5703125" style="5" customWidth="1"/>
    <col min="6159" max="6165" width="3.28515625" style="5" customWidth="1"/>
    <col min="6166" max="6166" width="15" style="5" customWidth="1"/>
    <col min="6167" max="6167" width="15.28515625" style="5" customWidth="1"/>
    <col min="6168" max="6168" width="14.42578125" style="5" customWidth="1"/>
    <col min="6169" max="6398" width="9.140625" style="5"/>
    <col min="6399" max="6409" width="4.140625" style="5" customWidth="1"/>
    <col min="6410" max="6410" width="5" style="5" customWidth="1"/>
    <col min="6411" max="6413" width="4.140625" style="5" customWidth="1"/>
    <col min="6414" max="6414" width="4.5703125" style="5" customWidth="1"/>
    <col min="6415" max="6421" width="3.28515625" style="5" customWidth="1"/>
    <col min="6422" max="6422" width="15" style="5" customWidth="1"/>
    <col min="6423" max="6423" width="15.28515625" style="5" customWidth="1"/>
    <col min="6424" max="6424" width="14.42578125" style="5" customWidth="1"/>
    <col min="6425" max="6654" width="9.140625" style="5"/>
    <col min="6655" max="6665" width="4.140625" style="5" customWidth="1"/>
    <col min="6666" max="6666" width="5" style="5" customWidth="1"/>
    <col min="6667" max="6669" width="4.140625" style="5" customWidth="1"/>
    <col min="6670" max="6670" width="4.5703125" style="5" customWidth="1"/>
    <col min="6671" max="6677" width="3.28515625" style="5" customWidth="1"/>
    <col min="6678" max="6678" width="15" style="5" customWidth="1"/>
    <col min="6679" max="6679" width="15.28515625" style="5" customWidth="1"/>
    <col min="6680" max="6680" width="14.42578125" style="5" customWidth="1"/>
    <col min="6681" max="6910" width="9.140625" style="5"/>
    <col min="6911" max="6921" width="4.140625" style="5" customWidth="1"/>
    <col min="6922" max="6922" width="5" style="5" customWidth="1"/>
    <col min="6923" max="6925" width="4.140625" style="5" customWidth="1"/>
    <col min="6926" max="6926" width="4.5703125" style="5" customWidth="1"/>
    <col min="6927" max="6933" width="3.28515625" style="5" customWidth="1"/>
    <col min="6934" max="6934" width="15" style="5" customWidth="1"/>
    <col min="6935" max="6935" width="15.28515625" style="5" customWidth="1"/>
    <col min="6936" max="6936" width="14.42578125" style="5" customWidth="1"/>
    <col min="6937" max="7166" width="9.140625" style="5"/>
    <col min="7167" max="7177" width="4.140625" style="5" customWidth="1"/>
    <col min="7178" max="7178" width="5" style="5" customWidth="1"/>
    <col min="7179" max="7181" width="4.140625" style="5" customWidth="1"/>
    <col min="7182" max="7182" width="4.5703125" style="5" customWidth="1"/>
    <col min="7183" max="7189" width="3.28515625" style="5" customWidth="1"/>
    <col min="7190" max="7190" width="15" style="5" customWidth="1"/>
    <col min="7191" max="7191" width="15.28515625" style="5" customWidth="1"/>
    <col min="7192" max="7192" width="14.42578125" style="5" customWidth="1"/>
    <col min="7193" max="7422" width="9.140625" style="5"/>
    <col min="7423" max="7433" width="4.140625" style="5" customWidth="1"/>
    <col min="7434" max="7434" width="5" style="5" customWidth="1"/>
    <col min="7435" max="7437" width="4.140625" style="5" customWidth="1"/>
    <col min="7438" max="7438" width="4.5703125" style="5" customWidth="1"/>
    <col min="7439" max="7445" width="3.28515625" style="5" customWidth="1"/>
    <col min="7446" max="7446" width="15" style="5" customWidth="1"/>
    <col min="7447" max="7447" width="15.28515625" style="5" customWidth="1"/>
    <col min="7448" max="7448" width="14.42578125" style="5" customWidth="1"/>
    <col min="7449" max="7678" width="9.140625" style="5"/>
    <col min="7679" max="7689" width="4.140625" style="5" customWidth="1"/>
    <col min="7690" max="7690" width="5" style="5" customWidth="1"/>
    <col min="7691" max="7693" width="4.140625" style="5" customWidth="1"/>
    <col min="7694" max="7694" width="4.5703125" style="5" customWidth="1"/>
    <col min="7695" max="7701" width="3.28515625" style="5" customWidth="1"/>
    <col min="7702" max="7702" width="15" style="5" customWidth="1"/>
    <col min="7703" max="7703" width="15.28515625" style="5" customWidth="1"/>
    <col min="7704" max="7704" width="14.42578125" style="5" customWidth="1"/>
    <col min="7705" max="7934" width="9.140625" style="5"/>
    <col min="7935" max="7945" width="4.140625" style="5" customWidth="1"/>
    <col min="7946" max="7946" width="5" style="5" customWidth="1"/>
    <col min="7947" max="7949" width="4.140625" style="5" customWidth="1"/>
    <col min="7950" max="7950" width="4.5703125" style="5" customWidth="1"/>
    <col min="7951" max="7957" width="3.28515625" style="5" customWidth="1"/>
    <col min="7958" max="7958" width="15" style="5" customWidth="1"/>
    <col min="7959" max="7959" width="15.28515625" style="5" customWidth="1"/>
    <col min="7960" max="7960" width="14.42578125" style="5" customWidth="1"/>
    <col min="7961" max="8190" width="9.140625" style="5"/>
    <col min="8191" max="8201" width="4.140625" style="5" customWidth="1"/>
    <col min="8202" max="8202" width="5" style="5" customWidth="1"/>
    <col min="8203" max="8205" width="4.140625" style="5" customWidth="1"/>
    <col min="8206" max="8206" width="4.5703125" style="5" customWidth="1"/>
    <col min="8207" max="8213" width="3.28515625" style="5" customWidth="1"/>
    <col min="8214" max="8214" width="15" style="5" customWidth="1"/>
    <col min="8215" max="8215" width="15.28515625" style="5" customWidth="1"/>
    <col min="8216" max="8216" width="14.42578125" style="5" customWidth="1"/>
    <col min="8217" max="8446" width="9.140625" style="5"/>
    <col min="8447" max="8457" width="4.140625" style="5" customWidth="1"/>
    <col min="8458" max="8458" width="5" style="5" customWidth="1"/>
    <col min="8459" max="8461" width="4.140625" style="5" customWidth="1"/>
    <col min="8462" max="8462" width="4.5703125" style="5" customWidth="1"/>
    <col min="8463" max="8469" width="3.28515625" style="5" customWidth="1"/>
    <col min="8470" max="8470" width="15" style="5" customWidth="1"/>
    <col min="8471" max="8471" width="15.28515625" style="5" customWidth="1"/>
    <col min="8472" max="8472" width="14.42578125" style="5" customWidth="1"/>
    <col min="8473" max="8702" width="9.140625" style="5"/>
    <col min="8703" max="8713" width="4.140625" style="5" customWidth="1"/>
    <col min="8714" max="8714" width="5" style="5" customWidth="1"/>
    <col min="8715" max="8717" width="4.140625" style="5" customWidth="1"/>
    <col min="8718" max="8718" width="4.5703125" style="5" customWidth="1"/>
    <col min="8719" max="8725" width="3.28515625" style="5" customWidth="1"/>
    <col min="8726" max="8726" width="15" style="5" customWidth="1"/>
    <col min="8727" max="8727" width="15.28515625" style="5" customWidth="1"/>
    <col min="8728" max="8728" width="14.42578125" style="5" customWidth="1"/>
    <col min="8729" max="8958" width="9.140625" style="5"/>
    <col min="8959" max="8969" width="4.140625" style="5" customWidth="1"/>
    <col min="8970" max="8970" width="5" style="5" customWidth="1"/>
    <col min="8971" max="8973" width="4.140625" style="5" customWidth="1"/>
    <col min="8974" max="8974" width="4.5703125" style="5" customWidth="1"/>
    <col min="8975" max="8981" width="3.28515625" style="5" customWidth="1"/>
    <col min="8982" max="8982" width="15" style="5" customWidth="1"/>
    <col min="8983" max="8983" width="15.28515625" style="5" customWidth="1"/>
    <col min="8984" max="8984" width="14.42578125" style="5" customWidth="1"/>
    <col min="8985" max="9214" width="9.140625" style="5"/>
    <col min="9215" max="9225" width="4.140625" style="5" customWidth="1"/>
    <col min="9226" max="9226" width="5" style="5" customWidth="1"/>
    <col min="9227" max="9229" width="4.140625" style="5" customWidth="1"/>
    <col min="9230" max="9230" width="4.5703125" style="5" customWidth="1"/>
    <col min="9231" max="9237" width="3.28515625" style="5" customWidth="1"/>
    <col min="9238" max="9238" width="15" style="5" customWidth="1"/>
    <col min="9239" max="9239" width="15.28515625" style="5" customWidth="1"/>
    <col min="9240" max="9240" width="14.42578125" style="5" customWidth="1"/>
    <col min="9241" max="9470" width="9.140625" style="5"/>
    <col min="9471" max="9481" width="4.140625" style="5" customWidth="1"/>
    <col min="9482" max="9482" width="5" style="5" customWidth="1"/>
    <col min="9483" max="9485" width="4.140625" style="5" customWidth="1"/>
    <col min="9486" max="9486" width="4.5703125" style="5" customWidth="1"/>
    <col min="9487" max="9493" width="3.28515625" style="5" customWidth="1"/>
    <col min="9494" max="9494" width="15" style="5" customWidth="1"/>
    <col min="9495" max="9495" width="15.28515625" style="5" customWidth="1"/>
    <col min="9496" max="9496" width="14.42578125" style="5" customWidth="1"/>
    <col min="9497" max="9726" width="9.140625" style="5"/>
    <col min="9727" max="9737" width="4.140625" style="5" customWidth="1"/>
    <col min="9738" max="9738" width="5" style="5" customWidth="1"/>
    <col min="9739" max="9741" width="4.140625" style="5" customWidth="1"/>
    <col min="9742" max="9742" width="4.5703125" style="5" customWidth="1"/>
    <col min="9743" max="9749" width="3.28515625" style="5" customWidth="1"/>
    <col min="9750" max="9750" width="15" style="5" customWidth="1"/>
    <col min="9751" max="9751" width="15.28515625" style="5" customWidth="1"/>
    <col min="9752" max="9752" width="14.42578125" style="5" customWidth="1"/>
    <col min="9753" max="9982" width="9.140625" style="5"/>
    <col min="9983" max="9993" width="4.140625" style="5" customWidth="1"/>
    <col min="9994" max="9994" width="5" style="5" customWidth="1"/>
    <col min="9995" max="9997" width="4.140625" style="5" customWidth="1"/>
    <col min="9998" max="9998" width="4.5703125" style="5" customWidth="1"/>
    <col min="9999" max="10005" width="3.28515625" style="5" customWidth="1"/>
    <col min="10006" max="10006" width="15" style="5" customWidth="1"/>
    <col min="10007" max="10007" width="15.28515625" style="5" customWidth="1"/>
    <col min="10008" max="10008" width="14.42578125" style="5" customWidth="1"/>
    <col min="10009" max="10238" width="9.140625" style="5"/>
    <col min="10239" max="10249" width="4.140625" style="5" customWidth="1"/>
    <col min="10250" max="10250" width="5" style="5" customWidth="1"/>
    <col min="10251" max="10253" width="4.140625" style="5" customWidth="1"/>
    <col min="10254" max="10254" width="4.5703125" style="5" customWidth="1"/>
    <col min="10255" max="10261" width="3.28515625" style="5" customWidth="1"/>
    <col min="10262" max="10262" width="15" style="5" customWidth="1"/>
    <col min="10263" max="10263" width="15.28515625" style="5" customWidth="1"/>
    <col min="10264" max="10264" width="14.42578125" style="5" customWidth="1"/>
    <col min="10265" max="10494" width="9.140625" style="5"/>
    <col min="10495" max="10505" width="4.140625" style="5" customWidth="1"/>
    <col min="10506" max="10506" width="5" style="5" customWidth="1"/>
    <col min="10507" max="10509" width="4.140625" style="5" customWidth="1"/>
    <col min="10510" max="10510" width="4.5703125" style="5" customWidth="1"/>
    <col min="10511" max="10517" width="3.28515625" style="5" customWidth="1"/>
    <col min="10518" max="10518" width="15" style="5" customWidth="1"/>
    <col min="10519" max="10519" width="15.28515625" style="5" customWidth="1"/>
    <col min="10520" max="10520" width="14.42578125" style="5" customWidth="1"/>
    <col min="10521" max="10750" width="9.140625" style="5"/>
    <col min="10751" max="10761" width="4.140625" style="5" customWidth="1"/>
    <col min="10762" max="10762" width="5" style="5" customWidth="1"/>
    <col min="10763" max="10765" width="4.140625" style="5" customWidth="1"/>
    <col min="10766" max="10766" width="4.5703125" style="5" customWidth="1"/>
    <col min="10767" max="10773" width="3.28515625" style="5" customWidth="1"/>
    <col min="10774" max="10774" width="15" style="5" customWidth="1"/>
    <col min="10775" max="10775" width="15.28515625" style="5" customWidth="1"/>
    <col min="10776" max="10776" width="14.42578125" style="5" customWidth="1"/>
    <col min="10777" max="11006" width="9.140625" style="5"/>
    <col min="11007" max="11017" width="4.140625" style="5" customWidth="1"/>
    <col min="11018" max="11018" width="5" style="5" customWidth="1"/>
    <col min="11019" max="11021" width="4.140625" style="5" customWidth="1"/>
    <col min="11022" max="11022" width="4.5703125" style="5" customWidth="1"/>
    <col min="11023" max="11029" width="3.28515625" style="5" customWidth="1"/>
    <col min="11030" max="11030" width="15" style="5" customWidth="1"/>
    <col min="11031" max="11031" width="15.28515625" style="5" customWidth="1"/>
    <col min="11032" max="11032" width="14.42578125" style="5" customWidth="1"/>
    <col min="11033" max="11262" width="9.140625" style="5"/>
    <col min="11263" max="11273" width="4.140625" style="5" customWidth="1"/>
    <col min="11274" max="11274" width="5" style="5" customWidth="1"/>
    <col min="11275" max="11277" width="4.140625" style="5" customWidth="1"/>
    <col min="11278" max="11278" width="4.5703125" style="5" customWidth="1"/>
    <col min="11279" max="11285" width="3.28515625" style="5" customWidth="1"/>
    <col min="11286" max="11286" width="15" style="5" customWidth="1"/>
    <col min="11287" max="11287" width="15.28515625" style="5" customWidth="1"/>
    <col min="11288" max="11288" width="14.42578125" style="5" customWidth="1"/>
    <col min="11289" max="11518" width="9.140625" style="5"/>
    <col min="11519" max="11529" width="4.140625" style="5" customWidth="1"/>
    <col min="11530" max="11530" width="5" style="5" customWidth="1"/>
    <col min="11531" max="11533" width="4.140625" style="5" customWidth="1"/>
    <col min="11534" max="11534" width="4.5703125" style="5" customWidth="1"/>
    <col min="11535" max="11541" width="3.28515625" style="5" customWidth="1"/>
    <col min="11542" max="11542" width="15" style="5" customWidth="1"/>
    <col min="11543" max="11543" width="15.28515625" style="5" customWidth="1"/>
    <col min="11544" max="11544" width="14.42578125" style="5" customWidth="1"/>
    <col min="11545" max="11774" width="9.140625" style="5"/>
    <col min="11775" max="11785" width="4.140625" style="5" customWidth="1"/>
    <col min="11786" max="11786" width="5" style="5" customWidth="1"/>
    <col min="11787" max="11789" width="4.140625" style="5" customWidth="1"/>
    <col min="11790" max="11790" width="4.5703125" style="5" customWidth="1"/>
    <col min="11791" max="11797" width="3.28515625" style="5" customWidth="1"/>
    <col min="11798" max="11798" width="15" style="5" customWidth="1"/>
    <col min="11799" max="11799" width="15.28515625" style="5" customWidth="1"/>
    <col min="11800" max="11800" width="14.42578125" style="5" customWidth="1"/>
    <col min="11801" max="12030" width="9.140625" style="5"/>
    <col min="12031" max="12041" width="4.140625" style="5" customWidth="1"/>
    <col min="12042" max="12042" width="5" style="5" customWidth="1"/>
    <col min="12043" max="12045" width="4.140625" style="5" customWidth="1"/>
    <col min="12046" max="12046" width="4.5703125" style="5" customWidth="1"/>
    <col min="12047" max="12053" width="3.28515625" style="5" customWidth="1"/>
    <col min="12054" max="12054" width="15" style="5" customWidth="1"/>
    <col min="12055" max="12055" width="15.28515625" style="5" customWidth="1"/>
    <col min="12056" max="12056" width="14.42578125" style="5" customWidth="1"/>
    <col min="12057" max="12286" width="9.140625" style="5"/>
    <col min="12287" max="12297" width="4.140625" style="5" customWidth="1"/>
    <col min="12298" max="12298" width="5" style="5" customWidth="1"/>
    <col min="12299" max="12301" width="4.140625" style="5" customWidth="1"/>
    <col min="12302" max="12302" width="4.5703125" style="5" customWidth="1"/>
    <col min="12303" max="12309" width="3.28515625" style="5" customWidth="1"/>
    <col min="12310" max="12310" width="15" style="5" customWidth="1"/>
    <col min="12311" max="12311" width="15.28515625" style="5" customWidth="1"/>
    <col min="12312" max="12312" width="14.42578125" style="5" customWidth="1"/>
    <col min="12313" max="12542" width="9.140625" style="5"/>
    <col min="12543" max="12553" width="4.140625" style="5" customWidth="1"/>
    <col min="12554" max="12554" width="5" style="5" customWidth="1"/>
    <col min="12555" max="12557" width="4.140625" style="5" customWidth="1"/>
    <col min="12558" max="12558" width="4.5703125" style="5" customWidth="1"/>
    <col min="12559" max="12565" width="3.28515625" style="5" customWidth="1"/>
    <col min="12566" max="12566" width="15" style="5" customWidth="1"/>
    <col min="12567" max="12567" width="15.28515625" style="5" customWidth="1"/>
    <col min="12568" max="12568" width="14.42578125" style="5" customWidth="1"/>
    <col min="12569" max="12798" width="9.140625" style="5"/>
    <col min="12799" max="12809" width="4.140625" style="5" customWidth="1"/>
    <col min="12810" max="12810" width="5" style="5" customWidth="1"/>
    <col min="12811" max="12813" width="4.140625" style="5" customWidth="1"/>
    <col min="12814" max="12814" width="4.5703125" style="5" customWidth="1"/>
    <col min="12815" max="12821" width="3.28515625" style="5" customWidth="1"/>
    <col min="12822" max="12822" width="15" style="5" customWidth="1"/>
    <col min="12823" max="12823" width="15.28515625" style="5" customWidth="1"/>
    <col min="12824" max="12824" width="14.42578125" style="5" customWidth="1"/>
    <col min="12825" max="13054" width="9.140625" style="5"/>
    <col min="13055" max="13065" width="4.140625" style="5" customWidth="1"/>
    <col min="13066" max="13066" width="5" style="5" customWidth="1"/>
    <col min="13067" max="13069" width="4.140625" style="5" customWidth="1"/>
    <col min="13070" max="13070" width="4.5703125" style="5" customWidth="1"/>
    <col min="13071" max="13077" width="3.28515625" style="5" customWidth="1"/>
    <col min="13078" max="13078" width="15" style="5" customWidth="1"/>
    <col min="13079" max="13079" width="15.28515625" style="5" customWidth="1"/>
    <col min="13080" max="13080" width="14.42578125" style="5" customWidth="1"/>
    <col min="13081" max="13310" width="9.140625" style="5"/>
    <col min="13311" max="13321" width="4.140625" style="5" customWidth="1"/>
    <col min="13322" max="13322" width="5" style="5" customWidth="1"/>
    <col min="13323" max="13325" width="4.140625" style="5" customWidth="1"/>
    <col min="13326" max="13326" width="4.5703125" style="5" customWidth="1"/>
    <col min="13327" max="13333" width="3.28515625" style="5" customWidth="1"/>
    <col min="13334" max="13334" width="15" style="5" customWidth="1"/>
    <col min="13335" max="13335" width="15.28515625" style="5" customWidth="1"/>
    <col min="13336" max="13336" width="14.42578125" style="5" customWidth="1"/>
    <col min="13337" max="13566" width="9.140625" style="5"/>
    <col min="13567" max="13577" width="4.140625" style="5" customWidth="1"/>
    <col min="13578" max="13578" width="5" style="5" customWidth="1"/>
    <col min="13579" max="13581" width="4.140625" style="5" customWidth="1"/>
    <col min="13582" max="13582" width="4.5703125" style="5" customWidth="1"/>
    <col min="13583" max="13589" width="3.28515625" style="5" customWidth="1"/>
    <col min="13590" max="13590" width="15" style="5" customWidth="1"/>
    <col min="13591" max="13591" width="15.28515625" style="5" customWidth="1"/>
    <col min="13592" max="13592" width="14.42578125" style="5" customWidth="1"/>
    <col min="13593" max="13822" width="9.140625" style="5"/>
    <col min="13823" max="13833" width="4.140625" style="5" customWidth="1"/>
    <col min="13834" max="13834" width="5" style="5" customWidth="1"/>
    <col min="13835" max="13837" width="4.140625" style="5" customWidth="1"/>
    <col min="13838" max="13838" width="4.5703125" style="5" customWidth="1"/>
    <col min="13839" max="13845" width="3.28515625" style="5" customWidth="1"/>
    <col min="13846" max="13846" width="15" style="5" customWidth="1"/>
    <col min="13847" max="13847" width="15.28515625" style="5" customWidth="1"/>
    <col min="13848" max="13848" width="14.42578125" style="5" customWidth="1"/>
    <col min="13849" max="14078" width="9.140625" style="5"/>
    <col min="14079" max="14089" width="4.140625" style="5" customWidth="1"/>
    <col min="14090" max="14090" width="5" style="5" customWidth="1"/>
    <col min="14091" max="14093" width="4.140625" style="5" customWidth="1"/>
    <col min="14094" max="14094" width="4.5703125" style="5" customWidth="1"/>
    <col min="14095" max="14101" width="3.28515625" style="5" customWidth="1"/>
    <col min="14102" max="14102" width="15" style="5" customWidth="1"/>
    <col min="14103" max="14103" width="15.28515625" style="5" customWidth="1"/>
    <col min="14104" max="14104" width="14.42578125" style="5" customWidth="1"/>
    <col min="14105" max="14334" width="9.140625" style="5"/>
    <col min="14335" max="14345" width="4.140625" style="5" customWidth="1"/>
    <col min="14346" max="14346" width="5" style="5" customWidth="1"/>
    <col min="14347" max="14349" width="4.140625" style="5" customWidth="1"/>
    <col min="14350" max="14350" width="4.5703125" style="5" customWidth="1"/>
    <col min="14351" max="14357" width="3.28515625" style="5" customWidth="1"/>
    <col min="14358" max="14358" width="15" style="5" customWidth="1"/>
    <col min="14359" max="14359" width="15.28515625" style="5" customWidth="1"/>
    <col min="14360" max="14360" width="14.42578125" style="5" customWidth="1"/>
    <col min="14361" max="14590" width="9.140625" style="5"/>
    <col min="14591" max="14601" width="4.140625" style="5" customWidth="1"/>
    <col min="14602" max="14602" width="5" style="5" customWidth="1"/>
    <col min="14603" max="14605" width="4.140625" style="5" customWidth="1"/>
    <col min="14606" max="14606" width="4.5703125" style="5" customWidth="1"/>
    <col min="14607" max="14613" width="3.28515625" style="5" customWidth="1"/>
    <col min="14614" max="14614" width="15" style="5" customWidth="1"/>
    <col min="14615" max="14615" width="15.28515625" style="5" customWidth="1"/>
    <col min="14616" max="14616" width="14.42578125" style="5" customWidth="1"/>
    <col min="14617" max="14846" width="9.140625" style="5"/>
    <col min="14847" max="14857" width="4.140625" style="5" customWidth="1"/>
    <col min="14858" max="14858" width="5" style="5" customWidth="1"/>
    <col min="14859" max="14861" width="4.140625" style="5" customWidth="1"/>
    <col min="14862" max="14862" width="4.5703125" style="5" customWidth="1"/>
    <col min="14863" max="14869" width="3.28515625" style="5" customWidth="1"/>
    <col min="14870" max="14870" width="15" style="5" customWidth="1"/>
    <col min="14871" max="14871" width="15.28515625" style="5" customWidth="1"/>
    <col min="14872" max="14872" width="14.42578125" style="5" customWidth="1"/>
    <col min="14873" max="15102" width="9.140625" style="5"/>
    <col min="15103" max="15113" width="4.140625" style="5" customWidth="1"/>
    <col min="15114" max="15114" width="5" style="5" customWidth="1"/>
    <col min="15115" max="15117" width="4.140625" style="5" customWidth="1"/>
    <col min="15118" max="15118" width="4.5703125" style="5" customWidth="1"/>
    <col min="15119" max="15125" width="3.28515625" style="5" customWidth="1"/>
    <col min="15126" max="15126" width="15" style="5" customWidth="1"/>
    <col min="15127" max="15127" width="15.28515625" style="5" customWidth="1"/>
    <col min="15128" max="15128" width="14.42578125" style="5" customWidth="1"/>
    <col min="15129" max="15358" width="9.140625" style="5"/>
    <col min="15359" max="15369" width="4.140625" style="5" customWidth="1"/>
    <col min="15370" max="15370" width="5" style="5" customWidth="1"/>
    <col min="15371" max="15373" width="4.140625" style="5" customWidth="1"/>
    <col min="15374" max="15374" width="4.5703125" style="5" customWidth="1"/>
    <col min="15375" max="15381" width="3.28515625" style="5" customWidth="1"/>
    <col min="15382" max="15382" width="15" style="5" customWidth="1"/>
    <col min="15383" max="15383" width="15.28515625" style="5" customWidth="1"/>
    <col min="15384" max="15384" width="14.42578125" style="5" customWidth="1"/>
    <col min="15385" max="15614" width="9.140625" style="5"/>
    <col min="15615" max="15625" width="4.140625" style="5" customWidth="1"/>
    <col min="15626" max="15626" width="5" style="5" customWidth="1"/>
    <col min="15627" max="15629" width="4.140625" style="5" customWidth="1"/>
    <col min="15630" max="15630" width="4.5703125" style="5" customWidth="1"/>
    <col min="15631" max="15637" width="3.28515625" style="5" customWidth="1"/>
    <col min="15638" max="15638" width="15" style="5" customWidth="1"/>
    <col min="15639" max="15639" width="15.28515625" style="5" customWidth="1"/>
    <col min="15640" max="15640" width="14.42578125" style="5" customWidth="1"/>
    <col min="15641" max="15870" width="9.140625" style="5"/>
    <col min="15871" max="15881" width="4.140625" style="5" customWidth="1"/>
    <col min="15882" max="15882" width="5" style="5" customWidth="1"/>
    <col min="15883" max="15885" width="4.140625" style="5" customWidth="1"/>
    <col min="15886" max="15886" width="4.5703125" style="5" customWidth="1"/>
    <col min="15887" max="15893" width="3.28515625" style="5" customWidth="1"/>
    <col min="15894" max="15894" width="15" style="5" customWidth="1"/>
    <col min="15895" max="15895" width="15.28515625" style="5" customWidth="1"/>
    <col min="15896" max="15896" width="14.42578125" style="5" customWidth="1"/>
    <col min="15897" max="16126" width="9.140625" style="5"/>
    <col min="16127" max="16137" width="4.140625" style="5" customWidth="1"/>
    <col min="16138" max="16138" width="5" style="5" customWidth="1"/>
    <col min="16139" max="16141" width="4.140625" style="5" customWidth="1"/>
    <col min="16142" max="16142" width="4.5703125" style="5" customWidth="1"/>
    <col min="16143" max="16149" width="3.28515625" style="5" customWidth="1"/>
    <col min="16150" max="16150" width="15" style="5" customWidth="1"/>
    <col min="16151" max="16151" width="15.28515625" style="5" customWidth="1"/>
    <col min="16152" max="16152" width="14.42578125" style="5" customWidth="1"/>
    <col min="16153" max="16384" width="9.140625" style="5"/>
  </cols>
  <sheetData>
    <row r="1" spans="1:6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6" ht="14.25">
      <c r="A2" s="26" t="s">
        <v>551</v>
      </c>
      <c r="B2" s="928">
        <f>Деклар!D5</f>
        <v>111111111111</v>
      </c>
      <c r="C2" s="928"/>
      <c r="D2" s="32"/>
      <c r="E2" s="928"/>
      <c r="F2" s="928"/>
    </row>
    <row r="3" spans="1:6" ht="14.25">
      <c r="A3" s="26" t="s">
        <v>565</v>
      </c>
      <c r="B3" s="74"/>
      <c r="C3" s="74"/>
      <c r="D3" s="273" t="str">
        <f>Деклар!G7</f>
        <v>2020 год</v>
      </c>
      <c r="E3" s="79"/>
      <c r="F3" s="79"/>
    </row>
    <row r="4" spans="1:6" ht="18.75" customHeight="1">
      <c r="A4" s="1025" t="s">
        <v>114</v>
      </c>
      <c r="B4" s="1025"/>
      <c r="C4" s="1025"/>
      <c r="D4" s="1025"/>
      <c r="E4" s="1025"/>
      <c r="F4" s="1025"/>
    </row>
    <row r="5" spans="1:6" ht="12.75" customHeight="1">
      <c r="A5" s="933" t="s">
        <v>297</v>
      </c>
      <c r="B5" s="933"/>
      <c r="C5" s="933"/>
      <c r="D5" s="933"/>
      <c r="E5" s="933"/>
      <c r="F5" s="933"/>
    </row>
    <row r="6" spans="1:6" ht="13.5" customHeight="1" thickBot="1">
      <c r="A6" s="1026" t="s">
        <v>298</v>
      </c>
      <c r="B6" s="1026"/>
      <c r="C6" s="1026"/>
      <c r="D6" s="1026"/>
      <c r="E6" s="1026"/>
      <c r="F6" s="1026"/>
    </row>
    <row r="7" spans="1:6" ht="42" customHeight="1" thickBot="1">
      <c r="A7" s="118" t="s">
        <v>242</v>
      </c>
      <c r="B7" s="1031" t="s">
        <v>296</v>
      </c>
      <c r="C7" s="1059"/>
      <c r="D7" s="1032"/>
      <c r="E7" s="958" t="s">
        <v>280</v>
      </c>
      <c r="F7" s="958"/>
    </row>
    <row r="8" spans="1:6" ht="15.75" customHeight="1" thickBot="1">
      <c r="A8" s="48">
        <v>1</v>
      </c>
      <c r="B8" s="1033">
        <v>2</v>
      </c>
      <c r="C8" s="1060"/>
      <c r="D8" s="1034"/>
      <c r="E8" s="1027">
        <v>3</v>
      </c>
      <c r="F8" s="1027"/>
    </row>
    <row r="9" spans="1:6" ht="15.75" customHeight="1">
      <c r="A9" s="580"/>
      <c r="B9" s="1061"/>
      <c r="C9" s="1062"/>
      <c r="D9" s="1063"/>
      <c r="E9" s="1052"/>
      <c r="F9" s="1053"/>
    </row>
    <row r="10" spans="1:6" ht="15.75" customHeight="1" thickBot="1">
      <c r="A10" s="584"/>
      <c r="B10" s="1064"/>
      <c r="C10" s="1065"/>
      <c r="D10" s="1066"/>
      <c r="E10" s="1070"/>
      <c r="F10" s="1071"/>
    </row>
    <row r="11" spans="1:6" ht="48" customHeight="1" thickBot="1">
      <c r="A11" s="1067" t="s">
        <v>421</v>
      </c>
      <c r="B11" s="950"/>
      <c r="C11" s="950"/>
      <c r="D11" s="950"/>
      <c r="E11" s="1068">
        <f>SUM(E9:E10)</f>
        <v>0</v>
      </c>
      <c r="F11" s="1069"/>
    </row>
    <row r="13" spans="1:6" ht="22.5" customHeight="1">
      <c r="B13" s="69" t="s">
        <v>119</v>
      </c>
      <c r="C13" s="12"/>
      <c r="D13" s="12"/>
    </row>
    <row r="14" spans="1:6">
      <c r="C14" s="7" t="s">
        <v>120</v>
      </c>
      <c r="D14" s="7" t="s">
        <v>218</v>
      </c>
    </row>
  </sheetData>
  <mergeCells count="15">
    <mergeCell ref="B2:C2"/>
    <mergeCell ref="E2:F2"/>
    <mergeCell ref="A4:F4"/>
    <mergeCell ref="A5:F5"/>
    <mergeCell ref="A6:F6"/>
    <mergeCell ref="E11:F11"/>
    <mergeCell ref="E9:F9"/>
    <mergeCell ref="E10:F10"/>
    <mergeCell ref="E7:F7"/>
    <mergeCell ref="E8:F8"/>
    <mergeCell ref="B7:D7"/>
    <mergeCell ref="B8:D8"/>
    <mergeCell ref="B9:D9"/>
    <mergeCell ref="B10:D10"/>
    <mergeCell ref="A11:D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14" sqref="H13:H14"/>
    </sheetView>
  </sheetViews>
  <sheetFormatPr defaultRowHeight="12.75"/>
  <cols>
    <col min="1" max="1" width="5.5703125" style="5" customWidth="1"/>
    <col min="2" max="2" width="16.7109375" style="5" customWidth="1"/>
    <col min="3" max="3" width="14.140625" style="7" customWidth="1"/>
    <col min="4" max="4" width="22.42578125" style="7" customWidth="1"/>
    <col min="5" max="5" width="4.140625" style="7" customWidth="1"/>
    <col min="6" max="6" width="12.7109375" style="7" customWidth="1"/>
    <col min="7" max="9" width="4.140625" style="5" customWidth="1"/>
    <col min="10" max="10" width="5" style="5" customWidth="1"/>
    <col min="11" max="13" width="4.140625" style="5" customWidth="1"/>
    <col min="14" max="14" width="4.5703125" style="5" customWidth="1"/>
    <col min="15" max="21" width="3.28515625" style="5" customWidth="1"/>
    <col min="22" max="22" width="15" style="5" customWidth="1"/>
    <col min="23" max="23" width="15.28515625" style="5" customWidth="1"/>
    <col min="24" max="24" width="14.42578125" style="5" customWidth="1"/>
    <col min="25" max="254" width="9.140625" style="5"/>
    <col min="255" max="265" width="4.140625" style="5" customWidth="1"/>
    <col min="266" max="266" width="5" style="5" customWidth="1"/>
    <col min="267" max="269" width="4.140625" style="5" customWidth="1"/>
    <col min="270" max="270" width="4.5703125" style="5" customWidth="1"/>
    <col min="271" max="277" width="3.28515625" style="5" customWidth="1"/>
    <col min="278" max="278" width="15" style="5" customWidth="1"/>
    <col min="279" max="279" width="15.28515625" style="5" customWidth="1"/>
    <col min="280" max="280" width="14.42578125" style="5" customWidth="1"/>
    <col min="281" max="510" width="9.140625" style="5"/>
    <col min="511" max="521" width="4.140625" style="5" customWidth="1"/>
    <col min="522" max="522" width="5" style="5" customWidth="1"/>
    <col min="523" max="525" width="4.140625" style="5" customWidth="1"/>
    <col min="526" max="526" width="4.5703125" style="5" customWidth="1"/>
    <col min="527" max="533" width="3.28515625" style="5" customWidth="1"/>
    <col min="534" max="534" width="15" style="5" customWidth="1"/>
    <col min="535" max="535" width="15.28515625" style="5" customWidth="1"/>
    <col min="536" max="536" width="14.42578125" style="5" customWidth="1"/>
    <col min="537" max="766" width="9.140625" style="5"/>
    <col min="767" max="777" width="4.140625" style="5" customWidth="1"/>
    <col min="778" max="778" width="5" style="5" customWidth="1"/>
    <col min="779" max="781" width="4.140625" style="5" customWidth="1"/>
    <col min="782" max="782" width="4.5703125" style="5" customWidth="1"/>
    <col min="783" max="789" width="3.28515625" style="5" customWidth="1"/>
    <col min="790" max="790" width="15" style="5" customWidth="1"/>
    <col min="791" max="791" width="15.28515625" style="5" customWidth="1"/>
    <col min="792" max="792" width="14.42578125" style="5" customWidth="1"/>
    <col min="793" max="1022" width="9.140625" style="5"/>
    <col min="1023" max="1033" width="4.140625" style="5" customWidth="1"/>
    <col min="1034" max="1034" width="5" style="5" customWidth="1"/>
    <col min="1035" max="1037" width="4.140625" style="5" customWidth="1"/>
    <col min="1038" max="1038" width="4.5703125" style="5" customWidth="1"/>
    <col min="1039" max="1045" width="3.28515625" style="5" customWidth="1"/>
    <col min="1046" max="1046" width="15" style="5" customWidth="1"/>
    <col min="1047" max="1047" width="15.28515625" style="5" customWidth="1"/>
    <col min="1048" max="1048" width="14.42578125" style="5" customWidth="1"/>
    <col min="1049" max="1278" width="9.140625" style="5"/>
    <col min="1279" max="1289" width="4.140625" style="5" customWidth="1"/>
    <col min="1290" max="1290" width="5" style="5" customWidth="1"/>
    <col min="1291" max="1293" width="4.140625" style="5" customWidth="1"/>
    <col min="1294" max="1294" width="4.5703125" style="5" customWidth="1"/>
    <col min="1295" max="1301" width="3.28515625" style="5" customWidth="1"/>
    <col min="1302" max="1302" width="15" style="5" customWidth="1"/>
    <col min="1303" max="1303" width="15.28515625" style="5" customWidth="1"/>
    <col min="1304" max="1304" width="14.42578125" style="5" customWidth="1"/>
    <col min="1305" max="1534" width="9.140625" style="5"/>
    <col min="1535" max="1545" width="4.140625" style="5" customWidth="1"/>
    <col min="1546" max="1546" width="5" style="5" customWidth="1"/>
    <col min="1547" max="1549" width="4.140625" style="5" customWidth="1"/>
    <col min="1550" max="1550" width="4.5703125" style="5" customWidth="1"/>
    <col min="1551" max="1557" width="3.28515625" style="5" customWidth="1"/>
    <col min="1558" max="1558" width="15" style="5" customWidth="1"/>
    <col min="1559" max="1559" width="15.28515625" style="5" customWidth="1"/>
    <col min="1560" max="1560" width="14.42578125" style="5" customWidth="1"/>
    <col min="1561" max="1790" width="9.140625" style="5"/>
    <col min="1791" max="1801" width="4.140625" style="5" customWidth="1"/>
    <col min="1802" max="1802" width="5" style="5" customWidth="1"/>
    <col min="1803" max="1805" width="4.140625" style="5" customWidth="1"/>
    <col min="1806" max="1806" width="4.5703125" style="5" customWidth="1"/>
    <col min="1807" max="1813" width="3.28515625" style="5" customWidth="1"/>
    <col min="1814" max="1814" width="15" style="5" customWidth="1"/>
    <col min="1815" max="1815" width="15.28515625" style="5" customWidth="1"/>
    <col min="1816" max="1816" width="14.42578125" style="5" customWidth="1"/>
    <col min="1817" max="2046" width="9.140625" style="5"/>
    <col min="2047" max="2057" width="4.140625" style="5" customWidth="1"/>
    <col min="2058" max="2058" width="5" style="5" customWidth="1"/>
    <col min="2059" max="2061" width="4.140625" style="5" customWidth="1"/>
    <col min="2062" max="2062" width="4.5703125" style="5" customWidth="1"/>
    <col min="2063" max="2069" width="3.28515625" style="5" customWidth="1"/>
    <col min="2070" max="2070" width="15" style="5" customWidth="1"/>
    <col min="2071" max="2071" width="15.28515625" style="5" customWidth="1"/>
    <col min="2072" max="2072" width="14.42578125" style="5" customWidth="1"/>
    <col min="2073" max="2302" width="9.140625" style="5"/>
    <col min="2303" max="2313" width="4.140625" style="5" customWidth="1"/>
    <col min="2314" max="2314" width="5" style="5" customWidth="1"/>
    <col min="2315" max="2317" width="4.140625" style="5" customWidth="1"/>
    <col min="2318" max="2318" width="4.5703125" style="5" customWidth="1"/>
    <col min="2319" max="2325" width="3.28515625" style="5" customWidth="1"/>
    <col min="2326" max="2326" width="15" style="5" customWidth="1"/>
    <col min="2327" max="2327" width="15.28515625" style="5" customWidth="1"/>
    <col min="2328" max="2328" width="14.42578125" style="5" customWidth="1"/>
    <col min="2329" max="2558" width="9.140625" style="5"/>
    <col min="2559" max="2569" width="4.140625" style="5" customWidth="1"/>
    <col min="2570" max="2570" width="5" style="5" customWidth="1"/>
    <col min="2571" max="2573" width="4.140625" style="5" customWidth="1"/>
    <col min="2574" max="2574" width="4.5703125" style="5" customWidth="1"/>
    <col min="2575" max="2581" width="3.28515625" style="5" customWidth="1"/>
    <col min="2582" max="2582" width="15" style="5" customWidth="1"/>
    <col min="2583" max="2583" width="15.28515625" style="5" customWidth="1"/>
    <col min="2584" max="2584" width="14.42578125" style="5" customWidth="1"/>
    <col min="2585" max="2814" width="9.140625" style="5"/>
    <col min="2815" max="2825" width="4.140625" style="5" customWidth="1"/>
    <col min="2826" max="2826" width="5" style="5" customWidth="1"/>
    <col min="2827" max="2829" width="4.140625" style="5" customWidth="1"/>
    <col min="2830" max="2830" width="4.5703125" style="5" customWidth="1"/>
    <col min="2831" max="2837" width="3.28515625" style="5" customWidth="1"/>
    <col min="2838" max="2838" width="15" style="5" customWidth="1"/>
    <col min="2839" max="2839" width="15.28515625" style="5" customWidth="1"/>
    <col min="2840" max="2840" width="14.42578125" style="5" customWidth="1"/>
    <col min="2841" max="3070" width="9.140625" style="5"/>
    <col min="3071" max="3081" width="4.140625" style="5" customWidth="1"/>
    <col min="3082" max="3082" width="5" style="5" customWidth="1"/>
    <col min="3083" max="3085" width="4.140625" style="5" customWidth="1"/>
    <col min="3086" max="3086" width="4.5703125" style="5" customWidth="1"/>
    <col min="3087" max="3093" width="3.28515625" style="5" customWidth="1"/>
    <col min="3094" max="3094" width="15" style="5" customWidth="1"/>
    <col min="3095" max="3095" width="15.28515625" style="5" customWidth="1"/>
    <col min="3096" max="3096" width="14.42578125" style="5" customWidth="1"/>
    <col min="3097" max="3326" width="9.140625" style="5"/>
    <col min="3327" max="3337" width="4.140625" style="5" customWidth="1"/>
    <col min="3338" max="3338" width="5" style="5" customWidth="1"/>
    <col min="3339" max="3341" width="4.140625" style="5" customWidth="1"/>
    <col min="3342" max="3342" width="4.5703125" style="5" customWidth="1"/>
    <col min="3343" max="3349" width="3.28515625" style="5" customWidth="1"/>
    <col min="3350" max="3350" width="15" style="5" customWidth="1"/>
    <col min="3351" max="3351" width="15.28515625" style="5" customWidth="1"/>
    <col min="3352" max="3352" width="14.42578125" style="5" customWidth="1"/>
    <col min="3353" max="3582" width="9.140625" style="5"/>
    <col min="3583" max="3593" width="4.140625" style="5" customWidth="1"/>
    <col min="3594" max="3594" width="5" style="5" customWidth="1"/>
    <col min="3595" max="3597" width="4.140625" style="5" customWidth="1"/>
    <col min="3598" max="3598" width="4.5703125" style="5" customWidth="1"/>
    <col min="3599" max="3605" width="3.28515625" style="5" customWidth="1"/>
    <col min="3606" max="3606" width="15" style="5" customWidth="1"/>
    <col min="3607" max="3607" width="15.28515625" style="5" customWidth="1"/>
    <col min="3608" max="3608" width="14.42578125" style="5" customWidth="1"/>
    <col min="3609" max="3838" width="9.140625" style="5"/>
    <col min="3839" max="3849" width="4.140625" style="5" customWidth="1"/>
    <col min="3850" max="3850" width="5" style="5" customWidth="1"/>
    <col min="3851" max="3853" width="4.140625" style="5" customWidth="1"/>
    <col min="3854" max="3854" width="4.5703125" style="5" customWidth="1"/>
    <col min="3855" max="3861" width="3.28515625" style="5" customWidth="1"/>
    <col min="3862" max="3862" width="15" style="5" customWidth="1"/>
    <col min="3863" max="3863" width="15.28515625" style="5" customWidth="1"/>
    <col min="3864" max="3864" width="14.42578125" style="5" customWidth="1"/>
    <col min="3865" max="4094" width="9.140625" style="5"/>
    <col min="4095" max="4105" width="4.140625" style="5" customWidth="1"/>
    <col min="4106" max="4106" width="5" style="5" customWidth="1"/>
    <col min="4107" max="4109" width="4.140625" style="5" customWidth="1"/>
    <col min="4110" max="4110" width="4.5703125" style="5" customWidth="1"/>
    <col min="4111" max="4117" width="3.28515625" style="5" customWidth="1"/>
    <col min="4118" max="4118" width="15" style="5" customWidth="1"/>
    <col min="4119" max="4119" width="15.28515625" style="5" customWidth="1"/>
    <col min="4120" max="4120" width="14.42578125" style="5" customWidth="1"/>
    <col min="4121" max="4350" width="9.140625" style="5"/>
    <col min="4351" max="4361" width="4.140625" style="5" customWidth="1"/>
    <col min="4362" max="4362" width="5" style="5" customWidth="1"/>
    <col min="4363" max="4365" width="4.140625" style="5" customWidth="1"/>
    <col min="4366" max="4366" width="4.5703125" style="5" customWidth="1"/>
    <col min="4367" max="4373" width="3.28515625" style="5" customWidth="1"/>
    <col min="4374" max="4374" width="15" style="5" customWidth="1"/>
    <col min="4375" max="4375" width="15.28515625" style="5" customWidth="1"/>
    <col min="4376" max="4376" width="14.42578125" style="5" customWidth="1"/>
    <col min="4377" max="4606" width="9.140625" style="5"/>
    <col min="4607" max="4617" width="4.140625" style="5" customWidth="1"/>
    <col min="4618" max="4618" width="5" style="5" customWidth="1"/>
    <col min="4619" max="4621" width="4.140625" style="5" customWidth="1"/>
    <col min="4622" max="4622" width="4.5703125" style="5" customWidth="1"/>
    <col min="4623" max="4629" width="3.28515625" style="5" customWidth="1"/>
    <col min="4630" max="4630" width="15" style="5" customWidth="1"/>
    <col min="4631" max="4631" width="15.28515625" style="5" customWidth="1"/>
    <col min="4632" max="4632" width="14.42578125" style="5" customWidth="1"/>
    <col min="4633" max="4862" width="9.140625" style="5"/>
    <col min="4863" max="4873" width="4.140625" style="5" customWidth="1"/>
    <col min="4874" max="4874" width="5" style="5" customWidth="1"/>
    <col min="4875" max="4877" width="4.140625" style="5" customWidth="1"/>
    <col min="4878" max="4878" width="4.5703125" style="5" customWidth="1"/>
    <col min="4879" max="4885" width="3.28515625" style="5" customWidth="1"/>
    <col min="4886" max="4886" width="15" style="5" customWidth="1"/>
    <col min="4887" max="4887" width="15.28515625" style="5" customWidth="1"/>
    <col min="4888" max="4888" width="14.42578125" style="5" customWidth="1"/>
    <col min="4889" max="5118" width="9.140625" style="5"/>
    <col min="5119" max="5129" width="4.140625" style="5" customWidth="1"/>
    <col min="5130" max="5130" width="5" style="5" customWidth="1"/>
    <col min="5131" max="5133" width="4.140625" style="5" customWidth="1"/>
    <col min="5134" max="5134" width="4.5703125" style="5" customWidth="1"/>
    <col min="5135" max="5141" width="3.28515625" style="5" customWidth="1"/>
    <col min="5142" max="5142" width="15" style="5" customWidth="1"/>
    <col min="5143" max="5143" width="15.28515625" style="5" customWidth="1"/>
    <col min="5144" max="5144" width="14.42578125" style="5" customWidth="1"/>
    <col min="5145" max="5374" width="9.140625" style="5"/>
    <col min="5375" max="5385" width="4.140625" style="5" customWidth="1"/>
    <col min="5386" max="5386" width="5" style="5" customWidth="1"/>
    <col min="5387" max="5389" width="4.140625" style="5" customWidth="1"/>
    <col min="5390" max="5390" width="4.5703125" style="5" customWidth="1"/>
    <col min="5391" max="5397" width="3.28515625" style="5" customWidth="1"/>
    <col min="5398" max="5398" width="15" style="5" customWidth="1"/>
    <col min="5399" max="5399" width="15.28515625" style="5" customWidth="1"/>
    <col min="5400" max="5400" width="14.42578125" style="5" customWidth="1"/>
    <col min="5401" max="5630" width="9.140625" style="5"/>
    <col min="5631" max="5641" width="4.140625" style="5" customWidth="1"/>
    <col min="5642" max="5642" width="5" style="5" customWidth="1"/>
    <col min="5643" max="5645" width="4.140625" style="5" customWidth="1"/>
    <col min="5646" max="5646" width="4.5703125" style="5" customWidth="1"/>
    <col min="5647" max="5653" width="3.28515625" style="5" customWidth="1"/>
    <col min="5654" max="5654" width="15" style="5" customWidth="1"/>
    <col min="5655" max="5655" width="15.28515625" style="5" customWidth="1"/>
    <col min="5656" max="5656" width="14.42578125" style="5" customWidth="1"/>
    <col min="5657" max="5886" width="9.140625" style="5"/>
    <col min="5887" max="5897" width="4.140625" style="5" customWidth="1"/>
    <col min="5898" max="5898" width="5" style="5" customWidth="1"/>
    <col min="5899" max="5901" width="4.140625" style="5" customWidth="1"/>
    <col min="5902" max="5902" width="4.5703125" style="5" customWidth="1"/>
    <col min="5903" max="5909" width="3.28515625" style="5" customWidth="1"/>
    <col min="5910" max="5910" width="15" style="5" customWidth="1"/>
    <col min="5911" max="5911" width="15.28515625" style="5" customWidth="1"/>
    <col min="5912" max="5912" width="14.42578125" style="5" customWidth="1"/>
    <col min="5913" max="6142" width="9.140625" style="5"/>
    <col min="6143" max="6153" width="4.140625" style="5" customWidth="1"/>
    <col min="6154" max="6154" width="5" style="5" customWidth="1"/>
    <col min="6155" max="6157" width="4.140625" style="5" customWidth="1"/>
    <col min="6158" max="6158" width="4.5703125" style="5" customWidth="1"/>
    <col min="6159" max="6165" width="3.28515625" style="5" customWidth="1"/>
    <col min="6166" max="6166" width="15" style="5" customWidth="1"/>
    <col min="6167" max="6167" width="15.28515625" style="5" customWidth="1"/>
    <col min="6168" max="6168" width="14.42578125" style="5" customWidth="1"/>
    <col min="6169" max="6398" width="9.140625" style="5"/>
    <col min="6399" max="6409" width="4.140625" style="5" customWidth="1"/>
    <col min="6410" max="6410" width="5" style="5" customWidth="1"/>
    <col min="6411" max="6413" width="4.140625" style="5" customWidth="1"/>
    <col min="6414" max="6414" width="4.5703125" style="5" customWidth="1"/>
    <col min="6415" max="6421" width="3.28515625" style="5" customWidth="1"/>
    <col min="6422" max="6422" width="15" style="5" customWidth="1"/>
    <col min="6423" max="6423" width="15.28515625" style="5" customWidth="1"/>
    <col min="6424" max="6424" width="14.42578125" style="5" customWidth="1"/>
    <col min="6425" max="6654" width="9.140625" style="5"/>
    <col min="6655" max="6665" width="4.140625" style="5" customWidth="1"/>
    <col min="6666" max="6666" width="5" style="5" customWidth="1"/>
    <col min="6667" max="6669" width="4.140625" style="5" customWidth="1"/>
    <col min="6670" max="6670" width="4.5703125" style="5" customWidth="1"/>
    <col min="6671" max="6677" width="3.28515625" style="5" customWidth="1"/>
    <col min="6678" max="6678" width="15" style="5" customWidth="1"/>
    <col min="6679" max="6679" width="15.28515625" style="5" customWidth="1"/>
    <col min="6680" max="6680" width="14.42578125" style="5" customWidth="1"/>
    <col min="6681" max="6910" width="9.140625" style="5"/>
    <col min="6911" max="6921" width="4.140625" style="5" customWidth="1"/>
    <col min="6922" max="6922" width="5" style="5" customWidth="1"/>
    <col min="6923" max="6925" width="4.140625" style="5" customWidth="1"/>
    <col min="6926" max="6926" width="4.5703125" style="5" customWidth="1"/>
    <col min="6927" max="6933" width="3.28515625" style="5" customWidth="1"/>
    <col min="6934" max="6934" width="15" style="5" customWidth="1"/>
    <col min="6935" max="6935" width="15.28515625" style="5" customWidth="1"/>
    <col min="6936" max="6936" width="14.42578125" style="5" customWidth="1"/>
    <col min="6937" max="7166" width="9.140625" style="5"/>
    <col min="7167" max="7177" width="4.140625" style="5" customWidth="1"/>
    <col min="7178" max="7178" width="5" style="5" customWidth="1"/>
    <col min="7179" max="7181" width="4.140625" style="5" customWidth="1"/>
    <col min="7182" max="7182" width="4.5703125" style="5" customWidth="1"/>
    <col min="7183" max="7189" width="3.28515625" style="5" customWidth="1"/>
    <col min="7190" max="7190" width="15" style="5" customWidth="1"/>
    <col min="7191" max="7191" width="15.28515625" style="5" customWidth="1"/>
    <col min="7192" max="7192" width="14.42578125" style="5" customWidth="1"/>
    <col min="7193" max="7422" width="9.140625" style="5"/>
    <col min="7423" max="7433" width="4.140625" style="5" customWidth="1"/>
    <col min="7434" max="7434" width="5" style="5" customWidth="1"/>
    <col min="7435" max="7437" width="4.140625" style="5" customWidth="1"/>
    <col min="7438" max="7438" width="4.5703125" style="5" customWidth="1"/>
    <col min="7439" max="7445" width="3.28515625" style="5" customWidth="1"/>
    <col min="7446" max="7446" width="15" style="5" customWidth="1"/>
    <col min="7447" max="7447" width="15.28515625" style="5" customWidth="1"/>
    <col min="7448" max="7448" width="14.42578125" style="5" customWidth="1"/>
    <col min="7449" max="7678" width="9.140625" style="5"/>
    <col min="7679" max="7689" width="4.140625" style="5" customWidth="1"/>
    <col min="7690" max="7690" width="5" style="5" customWidth="1"/>
    <col min="7691" max="7693" width="4.140625" style="5" customWidth="1"/>
    <col min="7694" max="7694" width="4.5703125" style="5" customWidth="1"/>
    <col min="7695" max="7701" width="3.28515625" style="5" customWidth="1"/>
    <col min="7702" max="7702" width="15" style="5" customWidth="1"/>
    <col min="7703" max="7703" width="15.28515625" style="5" customWidth="1"/>
    <col min="7704" max="7704" width="14.42578125" style="5" customWidth="1"/>
    <col min="7705" max="7934" width="9.140625" style="5"/>
    <col min="7935" max="7945" width="4.140625" style="5" customWidth="1"/>
    <col min="7946" max="7946" width="5" style="5" customWidth="1"/>
    <col min="7947" max="7949" width="4.140625" style="5" customWidth="1"/>
    <col min="7950" max="7950" width="4.5703125" style="5" customWidth="1"/>
    <col min="7951" max="7957" width="3.28515625" style="5" customWidth="1"/>
    <col min="7958" max="7958" width="15" style="5" customWidth="1"/>
    <col min="7959" max="7959" width="15.28515625" style="5" customWidth="1"/>
    <col min="7960" max="7960" width="14.42578125" style="5" customWidth="1"/>
    <col min="7961" max="8190" width="9.140625" style="5"/>
    <col min="8191" max="8201" width="4.140625" style="5" customWidth="1"/>
    <col min="8202" max="8202" width="5" style="5" customWidth="1"/>
    <col min="8203" max="8205" width="4.140625" style="5" customWidth="1"/>
    <col min="8206" max="8206" width="4.5703125" style="5" customWidth="1"/>
    <col min="8207" max="8213" width="3.28515625" style="5" customWidth="1"/>
    <col min="8214" max="8214" width="15" style="5" customWidth="1"/>
    <col min="8215" max="8215" width="15.28515625" style="5" customWidth="1"/>
    <col min="8216" max="8216" width="14.42578125" style="5" customWidth="1"/>
    <col min="8217" max="8446" width="9.140625" style="5"/>
    <col min="8447" max="8457" width="4.140625" style="5" customWidth="1"/>
    <col min="8458" max="8458" width="5" style="5" customWidth="1"/>
    <col min="8459" max="8461" width="4.140625" style="5" customWidth="1"/>
    <col min="8462" max="8462" width="4.5703125" style="5" customWidth="1"/>
    <col min="8463" max="8469" width="3.28515625" style="5" customWidth="1"/>
    <col min="8470" max="8470" width="15" style="5" customWidth="1"/>
    <col min="8471" max="8471" width="15.28515625" style="5" customWidth="1"/>
    <col min="8472" max="8472" width="14.42578125" style="5" customWidth="1"/>
    <col min="8473" max="8702" width="9.140625" style="5"/>
    <col min="8703" max="8713" width="4.140625" style="5" customWidth="1"/>
    <col min="8714" max="8714" width="5" style="5" customWidth="1"/>
    <col min="8715" max="8717" width="4.140625" style="5" customWidth="1"/>
    <col min="8718" max="8718" width="4.5703125" style="5" customWidth="1"/>
    <col min="8719" max="8725" width="3.28515625" style="5" customWidth="1"/>
    <col min="8726" max="8726" width="15" style="5" customWidth="1"/>
    <col min="8727" max="8727" width="15.28515625" style="5" customWidth="1"/>
    <col min="8728" max="8728" width="14.42578125" style="5" customWidth="1"/>
    <col min="8729" max="8958" width="9.140625" style="5"/>
    <col min="8959" max="8969" width="4.140625" style="5" customWidth="1"/>
    <col min="8970" max="8970" width="5" style="5" customWidth="1"/>
    <col min="8971" max="8973" width="4.140625" style="5" customWidth="1"/>
    <col min="8974" max="8974" width="4.5703125" style="5" customWidth="1"/>
    <col min="8975" max="8981" width="3.28515625" style="5" customWidth="1"/>
    <col min="8982" max="8982" width="15" style="5" customWidth="1"/>
    <col min="8983" max="8983" width="15.28515625" style="5" customWidth="1"/>
    <col min="8984" max="8984" width="14.42578125" style="5" customWidth="1"/>
    <col min="8985" max="9214" width="9.140625" style="5"/>
    <col min="9215" max="9225" width="4.140625" style="5" customWidth="1"/>
    <col min="9226" max="9226" width="5" style="5" customWidth="1"/>
    <col min="9227" max="9229" width="4.140625" style="5" customWidth="1"/>
    <col min="9230" max="9230" width="4.5703125" style="5" customWidth="1"/>
    <col min="9231" max="9237" width="3.28515625" style="5" customWidth="1"/>
    <col min="9238" max="9238" width="15" style="5" customWidth="1"/>
    <col min="9239" max="9239" width="15.28515625" style="5" customWidth="1"/>
    <col min="9240" max="9240" width="14.42578125" style="5" customWidth="1"/>
    <col min="9241" max="9470" width="9.140625" style="5"/>
    <col min="9471" max="9481" width="4.140625" style="5" customWidth="1"/>
    <col min="9482" max="9482" width="5" style="5" customWidth="1"/>
    <col min="9483" max="9485" width="4.140625" style="5" customWidth="1"/>
    <col min="9486" max="9486" width="4.5703125" style="5" customWidth="1"/>
    <col min="9487" max="9493" width="3.28515625" style="5" customWidth="1"/>
    <col min="9494" max="9494" width="15" style="5" customWidth="1"/>
    <col min="9495" max="9495" width="15.28515625" style="5" customWidth="1"/>
    <col min="9496" max="9496" width="14.42578125" style="5" customWidth="1"/>
    <col min="9497" max="9726" width="9.140625" style="5"/>
    <col min="9727" max="9737" width="4.140625" style="5" customWidth="1"/>
    <col min="9738" max="9738" width="5" style="5" customWidth="1"/>
    <col min="9739" max="9741" width="4.140625" style="5" customWidth="1"/>
    <col min="9742" max="9742" width="4.5703125" style="5" customWidth="1"/>
    <col min="9743" max="9749" width="3.28515625" style="5" customWidth="1"/>
    <col min="9750" max="9750" width="15" style="5" customWidth="1"/>
    <col min="9751" max="9751" width="15.28515625" style="5" customWidth="1"/>
    <col min="9752" max="9752" width="14.42578125" style="5" customWidth="1"/>
    <col min="9753" max="9982" width="9.140625" style="5"/>
    <col min="9983" max="9993" width="4.140625" style="5" customWidth="1"/>
    <col min="9994" max="9994" width="5" style="5" customWidth="1"/>
    <col min="9995" max="9997" width="4.140625" style="5" customWidth="1"/>
    <col min="9998" max="9998" width="4.5703125" style="5" customWidth="1"/>
    <col min="9999" max="10005" width="3.28515625" style="5" customWidth="1"/>
    <col min="10006" max="10006" width="15" style="5" customWidth="1"/>
    <col min="10007" max="10007" width="15.28515625" style="5" customWidth="1"/>
    <col min="10008" max="10008" width="14.42578125" style="5" customWidth="1"/>
    <col min="10009" max="10238" width="9.140625" style="5"/>
    <col min="10239" max="10249" width="4.140625" style="5" customWidth="1"/>
    <col min="10250" max="10250" width="5" style="5" customWidth="1"/>
    <col min="10251" max="10253" width="4.140625" style="5" customWidth="1"/>
    <col min="10254" max="10254" width="4.5703125" style="5" customWidth="1"/>
    <col min="10255" max="10261" width="3.28515625" style="5" customWidth="1"/>
    <col min="10262" max="10262" width="15" style="5" customWidth="1"/>
    <col min="10263" max="10263" width="15.28515625" style="5" customWidth="1"/>
    <col min="10264" max="10264" width="14.42578125" style="5" customWidth="1"/>
    <col min="10265" max="10494" width="9.140625" style="5"/>
    <col min="10495" max="10505" width="4.140625" style="5" customWidth="1"/>
    <col min="10506" max="10506" width="5" style="5" customWidth="1"/>
    <col min="10507" max="10509" width="4.140625" style="5" customWidth="1"/>
    <col min="10510" max="10510" width="4.5703125" style="5" customWidth="1"/>
    <col min="10511" max="10517" width="3.28515625" style="5" customWidth="1"/>
    <col min="10518" max="10518" width="15" style="5" customWidth="1"/>
    <col min="10519" max="10519" width="15.28515625" style="5" customWidth="1"/>
    <col min="10520" max="10520" width="14.42578125" style="5" customWidth="1"/>
    <col min="10521" max="10750" width="9.140625" style="5"/>
    <col min="10751" max="10761" width="4.140625" style="5" customWidth="1"/>
    <col min="10762" max="10762" width="5" style="5" customWidth="1"/>
    <col min="10763" max="10765" width="4.140625" style="5" customWidth="1"/>
    <col min="10766" max="10766" width="4.5703125" style="5" customWidth="1"/>
    <col min="10767" max="10773" width="3.28515625" style="5" customWidth="1"/>
    <col min="10774" max="10774" width="15" style="5" customWidth="1"/>
    <col min="10775" max="10775" width="15.28515625" style="5" customWidth="1"/>
    <col min="10776" max="10776" width="14.42578125" style="5" customWidth="1"/>
    <col min="10777" max="11006" width="9.140625" style="5"/>
    <col min="11007" max="11017" width="4.140625" style="5" customWidth="1"/>
    <col min="11018" max="11018" width="5" style="5" customWidth="1"/>
    <col min="11019" max="11021" width="4.140625" style="5" customWidth="1"/>
    <col min="11022" max="11022" width="4.5703125" style="5" customWidth="1"/>
    <col min="11023" max="11029" width="3.28515625" style="5" customWidth="1"/>
    <col min="11030" max="11030" width="15" style="5" customWidth="1"/>
    <col min="11031" max="11031" width="15.28515625" style="5" customWidth="1"/>
    <col min="11032" max="11032" width="14.42578125" style="5" customWidth="1"/>
    <col min="11033" max="11262" width="9.140625" style="5"/>
    <col min="11263" max="11273" width="4.140625" style="5" customWidth="1"/>
    <col min="11274" max="11274" width="5" style="5" customWidth="1"/>
    <col min="11275" max="11277" width="4.140625" style="5" customWidth="1"/>
    <col min="11278" max="11278" width="4.5703125" style="5" customWidth="1"/>
    <col min="11279" max="11285" width="3.28515625" style="5" customWidth="1"/>
    <col min="11286" max="11286" width="15" style="5" customWidth="1"/>
    <col min="11287" max="11287" width="15.28515625" style="5" customWidth="1"/>
    <col min="11288" max="11288" width="14.42578125" style="5" customWidth="1"/>
    <col min="11289" max="11518" width="9.140625" style="5"/>
    <col min="11519" max="11529" width="4.140625" style="5" customWidth="1"/>
    <col min="11530" max="11530" width="5" style="5" customWidth="1"/>
    <col min="11531" max="11533" width="4.140625" style="5" customWidth="1"/>
    <col min="11534" max="11534" width="4.5703125" style="5" customWidth="1"/>
    <col min="11535" max="11541" width="3.28515625" style="5" customWidth="1"/>
    <col min="11542" max="11542" width="15" style="5" customWidth="1"/>
    <col min="11543" max="11543" width="15.28515625" style="5" customWidth="1"/>
    <col min="11544" max="11544" width="14.42578125" style="5" customWidth="1"/>
    <col min="11545" max="11774" width="9.140625" style="5"/>
    <col min="11775" max="11785" width="4.140625" style="5" customWidth="1"/>
    <col min="11786" max="11786" width="5" style="5" customWidth="1"/>
    <col min="11787" max="11789" width="4.140625" style="5" customWidth="1"/>
    <col min="11790" max="11790" width="4.5703125" style="5" customWidth="1"/>
    <col min="11791" max="11797" width="3.28515625" style="5" customWidth="1"/>
    <col min="11798" max="11798" width="15" style="5" customWidth="1"/>
    <col min="11799" max="11799" width="15.28515625" style="5" customWidth="1"/>
    <col min="11800" max="11800" width="14.42578125" style="5" customWidth="1"/>
    <col min="11801" max="12030" width="9.140625" style="5"/>
    <col min="12031" max="12041" width="4.140625" style="5" customWidth="1"/>
    <col min="12042" max="12042" width="5" style="5" customWidth="1"/>
    <col min="12043" max="12045" width="4.140625" style="5" customWidth="1"/>
    <col min="12046" max="12046" width="4.5703125" style="5" customWidth="1"/>
    <col min="12047" max="12053" width="3.28515625" style="5" customWidth="1"/>
    <col min="12054" max="12054" width="15" style="5" customWidth="1"/>
    <col min="12055" max="12055" width="15.28515625" style="5" customWidth="1"/>
    <col min="12056" max="12056" width="14.42578125" style="5" customWidth="1"/>
    <col min="12057" max="12286" width="9.140625" style="5"/>
    <col min="12287" max="12297" width="4.140625" style="5" customWidth="1"/>
    <col min="12298" max="12298" width="5" style="5" customWidth="1"/>
    <col min="12299" max="12301" width="4.140625" style="5" customWidth="1"/>
    <col min="12302" max="12302" width="4.5703125" style="5" customWidth="1"/>
    <col min="12303" max="12309" width="3.28515625" style="5" customWidth="1"/>
    <col min="12310" max="12310" width="15" style="5" customWidth="1"/>
    <col min="12311" max="12311" width="15.28515625" style="5" customWidth="1"/>
    <col min="12312" max="12312" width="14.42578125" style="5" customWidth="1"/>
    <col min="12313" max="12542" width="9.140625" style="5"/>
    <col min="12543" max="12553" width="4.140625" style="5" customWidth="1"/>
    <col min="12554" max="12554" width="5" style="5" customWidth="1"/>
    <col min="12555" max="12557" width="4.140625" style="5" customWidth="1"/>
    <col min="12558" max="12558" width="4.5703125" style="5" customWidth="1"/>
    <col min="12559" max="12565" width="3.28515625" style="5" customWidth="1"/>
    <col min="12566" max="12566" width="15" style="5" customWidth="1"/>
    <col min="12567" max="12567" width="15.28515625" style="5" customWidth="1"/>
    <col min="12568" max="12568" width="14.42578125" style="5" customWidth="1"/>
    <col min="12569" max="12798" width="9.140625" style="5"/>
    <col min="12799" max="12809" width="4.140625" style="5" customWidth="1"/>
    <col min="12810" max="12810" width="5" style="5" customWidth="1"/>
    <col min="12811" max="12813" width="4.140625" style="5" customWidth="1"/>
    <col min="12814" max="12814" width="4.5703125" style="5" customWidth="1"/>
    <col min="12815" max="12821" width="3.28515625" style="5" customWidth="1"/>
    <col min="12822" max="12822" width="15" style="5" customWidth="1"/>
    <col min="12823" max="12823" width="15.28515625" style="5" customWidth="1"/>
    <col min="12824" max="12824" width="14.42578125" style="5" customWidth="1"/>
    <col min="12825" max="13054" width="9.140625" style="5"/>
    <col min="13055" max="13065" width="4.140625" style="5" customWidth="1"/>
    <col min="13066" max="13066" width="5" style="5" customWidth="1"/>
    <col min="13067" max="13069" width="4.140625" style="5" customWidth="1"/>
    <col min="13070" max="13070" width="4.5703125" style="5" customWidth="1"/>
    <col min="13071" max="13077" width="3.28515625" style="5" customWidth="1"/>
    <col min="13078" max="13078" width="15" style="5" customWidth="1"/>
    <col min="13079" max="13079" width="15.28515625" style="5" customWidth="1"/>
    <col min="13080" max="13080" width="14.42578125" style="5" customWidth="1"/>
    <col min="13081" max="13310" width="9.140625" style="5"/>
    <col min="13311" max="13321" width="4.140625" style="5" customWidth="1"/>
    <col min="13322" max="13322" width="5" style="5" customWidth="1"/>
    <col min="13323" max="13325" width="4.140625" style="5" customWidth="1"/>
    <col min="13326" max="13326" width="4.5703125" style="5" customWidth="1"/>
    <col min="13327" max="13333" width="3.28515625" style="5" customWidth="1"/>
    <col min="13334" max="13334" width="15" style="5" customWidth="1"/>
    <col min="13335" max="13335" width="15.28515625" style="5" customWidth="1"/>
    <col min="13336" max="13336" width="14.42578125" style="5" customWidth="1"/>
    <col min="13337" max="13566" width="9.140625" style="5"/>
    <col min="13567" max="13577" width="4.140625" style="5" customWidth="1"/>
    <col min="13578" max="13578" width="5" style="5" customWidth="1"/>
    <col min="13579" max="13581" width="4.140625" style="5" customWidth="1"/>
    <col min="13582" max="13582" width="4.5703125" style="5" customWidth="1"/>
    <col min="13583" max="13589" width="3.28515625" style="5" customWidth="1"/>
    <col min="13590" max="13590" width="15" style="5" customWidth="1"/>
    <col min="13591" max="13591" width="15.28515625" style="5" customWidth="1"/>
    <col min="13592" max="13592" width="14.42578125" style="5" customWidth="1"/>
    <col min="13593" max="13822" width="9.140625" style="5"/>
    <col min="13823" max="13833" width="4.140625" style="5" customWidth="1"/>
    <col min="13834" max="13834" width="5" style="5" customWidth="1"/>
    <col min="13835" max="13837" width="4.140625" style="5" customWidth="1"/>
    <col min="13838" max="13838" width="4.5703125" style="5" customWidth="1"/>
    <col min="13839" max="13845" width="3.28515625" style="5" customWidth="1"/>
    <col min="13846" max="13846" width="15" style="5" customWidth="1"/>
    <col min="13847" max="13847" width="15.28515625" style="5" customWidth="1"/>
    <col min="13848" max="13848" width="14.42578125" style="5" customWidth="1"/>
    <col min="13849" max="14078" width="9.140625" style="5"/>
    <col min="14079" max="14089" width="4.140625" style="5" customWidth="1"/>
    <col min="14090" max="14090" width="5" style="5" customWidth="1"/>
    <col min="14091" max="14093" width="4.140625" style="5" customWidth="1"/>
    <col min="14094" max="14094" width="4.5703125" style="5" customWidth="1"/>
    <col min="14095" max="14101" width="3.28515625" style="5" customWidth="1"/>
    <col min="14102" max="14102" width="15" style="5" customWidth="1"/>
    <col min="14103" max="14103" width="15.28515625" style="5" customWidth="1"/>
    <col min="14104" max="14104" width="14.42578125" style="5" customWidth="1"/>
    <col min="14105" max="14334" width="9.140625" style="5"/>
    <col min="14335" max="14345" width="4.140625" style="5" customWidth="1"/>
    <col min="14346" max="14346" width="5" style="5" customWidth="1"/>
    <col min="14347" max="14349" width="4.140625" style="5" customWidth="1"/>
    <col min="14350" max="14350" width="4.5703125" style="5" customWidth="1"/>
    <col min="14351" max="14357" width="3.28515625" style="5" customWidth="1"/>
    <col min="14358" max="14358" width="15" style="5" customWidth="1"/>
    <col min="14359" max="14359" width="15.28515625" style="5" customWidth="1"/>
    <col min="14360" max="14360" width="14.42578125" style="5" customWidth="1"/>
    <col min="14361" max="14590" width="9.140625" style="5"/>
    <col min="14591" max="14601" width="4.140625" style="5" customWidth="1"/>
    <col min="14602" max="14602" width="5" style="5" customWidth="1"/>
    <col min="14603" max="14605" width="4.140625" style="5" customWidth="1"/>
    <col min="14606" max="14606" width="4.5703125" style="5" customWidth="1"/>
    <col min="14607" max="14613" width="3.28515625" style="5" customWidth="1"/>
    <col min="14614" max="14614" width="15" style="5" customWidth="1"/>
    <col min="14615" max="14615" width="15.28515625" style="5" customWidth="1"/>
    <col min="14616" max="14616" width="14.42578125" style="5" customWidth="1"/>
    <col min="14617" max="14846" width="9.140625" style="5"/>
    <col min="14847" max="14857" width="4.140625" style="5" customWidth="1"/>
    <col min="14858" max="14858" width="5" style="5" customWidth="1"/>
    <col min="14859" max="14861" width="4.140625" style="5" customWidth="1"/>
    <col min="14862" max="14862" width="4.5703125" style="5" customWidth="1"/>
    <col min="14863" max="14869" width="3.28515625" style="5" customWidth="1"/>
    <col min="14870" max="14870" width="15" style="5" customWidth="1"/>
    <col min="14871" max="14871" width="15.28515625" style="5" customWidth="1"/>
    <col min="14872" max="14872" width="14.42578125" style="5" customWidth="1"/>
    <col min="14873" max="15102" width="9.140625" style="5"/>
    <col min="15103" max="15113" width="4.140625" style="5" customWidth="1"/>
    <col min="15114" max="15114" width="5" style="5" customWidth="1"/>
    <col min="15115" max="15117" width="4.140625" style="5" customWidth="1"/>
    <col min="15118" max="15118" width="4.5703125" style="5" customWidth="1"/>
    <col min="15119" max="15125" width="3.28515625" style="5" customWidth="1"/>
    <col min="15126" max="15126" width="15" style="5" customWidth="1"/>
    <col min="15127" max="15127" width="15.28515625" style="5" customWidth="1"/>
    <col min="15128" max="15128" width="14.42578125" style="5" customWidth="1"/>
    <col min="15129" max="15358" width="9.140625" style="5"/>
    <col min="15359" max="15369" width="4.140625" style="5" customWidth="1"/>
    <col min="15370" max="15370" width="5" style="5" customWidth="1"/>
    <col min="15371" max="15373" width="4.140625" style="5" customWidth="1"/>
    <col min="15374" max="15374" width="4.5703125" style="5" customWidth="1"/>
    <col min="15375" max="15381" width="3.28515625" style="5" customWidth="1"/>
    <col min="15382" max="15382" width="15" style="5" customWidth="1"/>
    <col min="15383" max="15383" width="15.28515625" style="5" customWidth="1"/>
    <col min="15384" max="15384" width="14.42578125" style="5" customWidth="1"/>
    <col min="15385" max="15614" width="9.140625" style="5"/>
    <col min="15615" max="15625" width="4.140625" style="5" customWidth="1"/>
    <col min="15626" max="15626" width="5" style="5" customWidth="1"/>
    <col min="15627" max="15629" width="4.140625" style="5" customWidth="1"/>
    <col min="15630" max="15630" width="4.5703125" style="5" customWidth="1"/>
    <col min="15631" max="15637" width="3.28515625" style="5" customWidth="1"/>
    <col min="15638" max="15638" width="15" style="5" customWidth="1"/>
    <col min="15639" max="15639" width="15.28515625" style="5" customWidth="1"/>
    <col min="15640" max="15640" width="14.42578125" style="5" customWidth="1"/>
    <col min="15641" max="15870" width="9.140625" style="5"/>
    <col min="15871" max="15881" width="4.140625" style="5" customWidth="1"/>
    <col min="15882" max="15882" width="5" style="5" customWidth="1"/>
    <col min="15883" max="15885" width="4.140625" style="5" customWidth="1"/>
    <col min="15886" max="15886" width="4.5703125" style="5" customWidth="1"/>
    <col min="15887" max="15893" width="3.28515625" style="5" customWidth="1"/>
    <col min="15894" max="15894" width="15" style="5" customWidth="1"/>
    <col min="15895" max="15895" width="15.28515625" style="5" customWidth="1"/>
    <col min="15896" max="15896" width="14.42578125" style="5" customWidth="1"/>
    <col min="15897" max="16126" width="9.140625" style="5"/>
    <col min="16127" max="16137" width="4.140625" style="5" customWidth="1"/>
    <col min="16138" max="16138" width="5" style="5" customWidth="1"/>
    <col min="16139" max="16141" width="4.140625" style="5" customWidth="1"/>
    <col min="16142" max="16142" width="4.5703125" style="5" customWidth="1"/>
    <col min="16143" max="16149" width="3.28515625" style="5" customWidth="1"/>
    <col min="16150" max="16150" width="15" style="5" customWidth="1"/>
    <col min="16151" max="16151" width="15.28515625" style="5" customWidth="1"/>
    <col min="16152" max="16152" width="14.42578125" style="5" customWidth="1"/>
    <col min="16153" max="16384" width="9.140625" style="5"/>
  </cols>
  <sheetData>
    <row r="1" spans="1:6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6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6" ht="14.25">
      <c r="A3" s="26" t="s">
        <v>565</v>
      </c>
      <c r="B3" s="74"/>
      <c r="C3" s="74"/>
      <c r="D3" s="273" t="str">
        <f>Деклар!G7</f>
        <v>2020 год</v>
      </c>
      <c r="E3" s="79"/>
      <c r="F3" s="79"/>
    </row>
    <row r="4" spans="1:6" ht="15.75">
      <c r="A4" s="1025" t="s">
        <v>114</v>
      </c>
      <c r="B4" s="1025"/>
      <c r="C4" s="1025"/>
      <c r="D4" s="1025"/>
      <c r="E4" s="1025"/>
      <c r="F4" s="1025"/>
    </row>
    <row r="5" spans="1:6">
      <c r="A5" s="933" t="s">
        <v>240</v>
      </c>
      <c r="B5" s="933"/>
      <c r="C5" s="933"/>
      <c r="D5" s="933"/>
      <c r="E5" s="933"/>
      <c r="F5" s="933"/>
    </row>
    <row r="6" spans="1:6" ht="13.5" thickBot="1">
      <c r="A6" s="1026" t="s">
        <v>301</v>
      </c>
      <c r="B6" s="1026"/>
      <c r="C6" s="1026"/>
      <c r="D6" s="1026"/>
      <c r="E6" s="1026"/>
      <c r="F6" s="1026"/>
    </row>
    <row r="7" spans="1:6" ht="79.5" customHeight="1" thickBot="1">
      <c r="A7" s="118" t="s">
        <v>242</v>
      </c>
      <c r="B7" s="1031" t="s">
        <v>300</v>
      </c>
      <c r="C7" s="1032"/>
      <c r="D7" s="95" t="s">
        <v>302</v>
      </c>
      <c r="E7" s="958" t="s">
        <v>307</v>
      </c>
      <c r="F7" s="958"/>
    </row>
    <row r="8" spans="1:6" ht="13.5" thickBot="1">
      <c r="A8" s="48">
        <v>1</v>
      </c>
      <c r="B8" s="1033">
        <v>2</v>
      </c>
      <c r="C8" s="1034"/>
      <c r="D8" s="49">
        <v>2</v>
      </c>
      <c r="E8" s="1027">
        <v>4</v>
      </c>
      <c r="F8" s="1027"/>
    </row>
    <row r="9" spans="1:6" ht="26.25" customHeight="1">
      <c r="A9" s="544">
        <v>1</v>
      </c>
      <c r="B9" s="1077"/>
      <c r="C9" s="1078"/>
      <c r="D9" s="575"/>
      <c r="E9" s="1072"/>
      <c r="F9" s="1073"/>
    </row>
    <row r="10" spans="1:6">
      <c r="A10" s="544"/>
      <c r="B10" s="1035"/>
      <c r="C10" s="1036"/>
      <c r="D10" s="575"/>
      <c r="E10" s="1072"/>
      <c r="F10" s="1073"/>
    </row>
    <row r="11" spans="1:6">
      <c r="A11" s="544"/>
      <c r="B11" s="1035"/>
      <c r="C11" s="1036"/>
      <c r="D11" s="575"/>
      <c r="E11" s="1072"/>
      <c r="F11" s="1073"/>
    </row>
    <row r="12" spans="1:6">
      <c r="A12" s="544"/>
      <c r="B12" s="1035"/>
      <c r="C12" s="1036"/>
      <c r="D12" s="575"/>
      <c r="E12" s="1072"/>
      <c r="F12" s="1073"/>
    </row>
    <row r="13" spans="1:6" ht="13.5" thickBot="1">
      <c r="A13" s="539"/>
      <c r="B13" s="1035"/>
      <c r="C13" s="1036"/>
      <c r="D13" s="538"/>
      <c r="E13" s="1074"/>
      <c r="F13" s="1074"/>
    </row>
    <row r="14" spans="1:6" ht="42.75" customHeight="1" thickBot="1">
      <c r="A14" s="43"/>
      <c r="B14" s="949" t="s">
        <v>419</v>
      </c>
      <c r="C14" s="950"/>
      <c r="D14" s="1037"/>
      <c r="E14" s="1075">
        <f>SUM(E9:E13)</f>
        <v>0</v>
      </c>
      <c r="F14" s="1076"/>
    </row>
    <row r="16" spans="1:6" ht="25.5" customHeight="1">
      <c r="B16" s="69" t="s">
        <v>119</v>
      </c>
      <c r="C16" s="12"/>
      <c r="D16" s="12"/>
    </row>
    <row r="17" spans="3:4">
      <c r="C17" s="7" t="s">
        <v>120</v>
      </c>
      <c r="D17" s="7" t="s">
        <v>218</v>
      </c>
    </row>
  </sheetData>
  <mergeCells count="21">
    <mergeCell ref="B2:C2"/>
    <mergeCell ref="E2:F2"/>
    <mergeCell ref="A4:F4"/>
    <mergeCell ref="A5:F5"/>
    <mergeCell ref="A6:F6"/>
    <mergeCell ref="B11:C11"/>
    <mergeCell ref="E11:F11"/>
    <mergeCell ref="B7:C7"/>
    <mergeCell ref="E7:F7"/>
    <mergeCell ref="B8:C8"/>
    <mergeCell ref="E8:F8"/>
    <mergeCell ref="B9:C9"/>
    <mergeCell ref="E9:F9"/>
    <mergeCell ref="B10:C10"/>
    <mergeCell ref="E10:F10"/>
    <mergeCell ref="B12:C12"/>
    <mergeCell ref="E12:F12"/>
    <mergeCell ref="B13:C13"/>
    <mergeCell ref="E13:F13"/>
    <mergeCell ref="B14:D14"/>
    <mergeCell ref="E14:F14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4" workbookViewId="0">
      <selection activeCell="H9" sqref="H9"/>
    </sheetView>
  </sheetViews>
  <sheetFormatPr defaultRowHeight="12.75"/>
  <cols>
    <col min="1" max="1" width="5.5703125" style="5" customWidth="1"/>
    <col min="2" max="2" width="16.7109375" style="5" customWidth="1"/>
    <col min="3" max="3" width="14.140625" style="7" customWidth="1"/>
    <col min="4" max="4" width="28.5703125" style="7" customWidth="1"/>
    <col min="5" max="5" width="4.140625" style="7" customWidth="1"/>
    <col min="6" max="6" width="12.7109375" style="7" customWidth="1"/>
    <col min="7" max="9" width="4.140625" style="5" customWidth="1"/>
    <col min="10" max="10" width="5" style="5" customWidth="1"/>
    <col min="11" max="13" width="4.140625" style="5" customWidth="1"/>
    <col min="14" max="14" width="4.5703125" style="5" customWidth="1"/>
    <col min="15" max="21" width="3.28515625" style="5" customWidth="1"/>
    <col min="22" max="22" width="15" style="5" customWidth="1"/>
    <col min="23" max="23" width="15.28515625" style="5" customWidth="1"/>
    <col min="24" max="24" width="14.42578125" style="5" customWidth="1"/>
    <col min="25" max="254" width="9.140625" style="5"/>
    <col min="255" max="265" width="4.140625" style="5" customWidth="1"/>
    <col min="266" max="266" width="5" style="5" customWidth="1"/>
    <col min="267" max="269" width="4.140625" style="5" customWidth="1"/>
    <col min="270" max="270" width="4.5703125" style="5" customWidth="1"/>
    <col min="271" max="277" width="3.28515625" style="5" customWidth="1"/>
    <col min="278" max="278" width="15" style="5" customWidth="1"/>
    <col min="279" max="279" width="15.28515625" style="5" customWidth="1"/>
    <col min="280" max="280" width="14.42578125" style="5" customWidth="1"/>
    <col min="281" max="510" width="9.140625" style="5"/>
    <col min="511" max="521" width="4.140625" style="5" customWidth="1"/>
    <col min="522" max="522" width="5" style="5" customWidth="1"/>
    <col min="523" max="525" width="4.140625" style="5" customWidth="1"/>
    <col min="526" max="526" width="4.5703125" style="5" customWidth="1"/>
    <col min="527" max="533" width="3.28515625" style="5" customWidth="1"/>
    <col min="534" max="534" width="15" style="5" customWidth="1"/>
    <col min="535" max="535" width="15.28515625" style="5" customWidth="1"/>
    <col min="536" max="536" width="14.42578125" style="5" customWidth="1"/>
    <col min="537" max="766" width="9.140625" style="5"/>
    <col min="767" max="777" width="4.140625" style="5" customWidth="1"/>
    <col min="778" max="778" width="5" style="5" customWidth="1"/>
    <col min="779" max="781" width="4.140625" style="5" customWidth="1"/>
    <col min="782" max="782" width="4.5703125" style="5" customWidth="1"/>
    <col min="783" max="789" width="3.28515625" style="5" customWidth="1"/>
    <col min="790" max="790" width="15" style="5" customWidth="1"/>
    <col min="791" max="791" width="15.28515625" style="5" customWidth="1"/>
    <col min="792" max="792" width="14.42578125" style="5" customWidth="1"/>
    <col min="793" max="1022" width="9.140625" style="5"/>
    <col min="1023" max="1033" width="4.140625" style="5" customWidth="1"/>
    <col min="1034" max="1034" width="5" style="5" customWidth="1"/>
    <col min="1035" max="1037" width="4.140625" style="5" customWidth="1"/>
    <col min="1038" max="1038" width="4.5703125" style="5" customWidth="1"/>
    <col min="1039" max="1045" width="3.28515625" style="5" customWidth="1"/>
    <col min="1046" max="1046" width="15" style="5" customWidth="1"/>
    <col min="1047" max="1047" width="15.28515625" style="5" customWidth="1"/>
    <col min="1048" max="1048" width="14.42578125" style="5" customWidth="1"/>
    <col min="1049" max="1278" width="9.140625" style="5"/>
    <col min="1279" max="1289" width="4.140625" style="5" customWidth="1"/>
    <col min="1290" max="1290" width="5" style="5" customWidth="1"/>
    <col min="1291" max="1293" width="4.140625" style="5" customWidth="1"/>
    <col min="1294" max="1294" width="4.5703125" style="5" customWidth="1"/>
    <col min="1295" max="1301" width="3.28515625" style="5" customWidth="1"/>
    <col min="1302" max="1302" width="15" style="5" customWidth="1"/>
    <col min="1303" max="1303" width="15.28515625" style="5" customWidth="1"/>
    <col min="1304" max="1304" width="14.42578125" style="5" customWidth="1"/>
    <col min="1305" max="1534" width="9.140625" style="5"/>
    <col min="1535" max="1545" width="4.140625" style="5" customWidth="1"/>
    <col min="1546" max="1546" width="5" style="5" customWidth="1"/>
    <col min="1547" max="1549" width="4.140625" style="5" customWidth="1"/>
    <col min="1550" max="1550" width="4.5703125" style="5" customWidth="1"/>
    <col min="1551" max="1557" width="3.28515625" style="5" customWidth="1"/>
    <col min="1558" max="1558" width="15" style="5" customWidth="1"/>
    <col min="1559" max="1559" width="15.28515625" style="5" customWidth="1"/>
    <col min="1560" max="1560" width="14.42578125" style="5" customWidth="1"/>
    <col min="1561" max="1790" width="9.140625" style="5"/>
    <col min="1791" max="1801" width="4.140625" style="5" customWidth="1"/>
    <col min="1802" max="1802" width="5" style="5" customWidth="1"/>
    <col min="1803" max="1805" width="4.140625" style="5" customWidth="1"/>
    <col min="1806" max="1806" width="4.5703125" style="5" customWidth="1"/>
    <col min="1807" max="1813" width="3.28515625" style="5" customWidth="1"/>
    <col min="1814" max="1814" width="15" style="5" customWidth="1"/>
    <col min="1815" max="1815" width="15.28515625" style="5" customWidth="1"/>
    <col min="1816" max="1816" width="14.42578125" style="5" customWidth="1"/>
    <col min="1817" max="2046" width="9.140625" style="5"/>
    <col min="2047" max="2057" width="4.140625" style="5" customWidth="1"/>
    <col min="2058" max="2058" width="5" style="5" customWidth="1"/>
    <col min="2059" max="2061" width="4.140625" style="5" customWidth="1"/>
    <col min="2062" max="2062" width="4.5703125" style="5" customWidth="1"/>
    <col min="2063" max="2069" width="3.28515625" style="5" customWidth="1"/>
    <col min="2070" max="2070" width="15" style="5" customWidth="1"/>
    <col min="2071" max="2071" width="15.28515625" style="5" customWidth="1"/>
    <col min="2072" max="2072" width="14.42578125" style="5" customWidth="1"/>
    <col min="2073" max="2302" width="9.140625" style="5"/>
    <col min="2303" max="2313" width="4.140625" style="5" customWidth="1"/>
    <col min="2314" max="2314" width="5" style="5" customWidth="1"/>
    <col min="2315" max="2317" width="4.140625" style="5" customWidth="1"/>
    <col min="2318" max="2318" width="4.5703125" style="5" customWidth="1"/>
    <col min="2319" max="2325" width="3.28515625" style="5" customWidth="1"/>
    <col min="2326" max="2326" width="15" style="5" customWidth="1"/>
    <col min="2327" max="2327" width="15.28515625" style="5" customWidth="1"/>
    <col min="2328" max="2328" width="14.42578125" style="5" customWidth="1"/>
    <col min="2329" max="2558" width="9.140625" style="5"/>
    <col min="2559" max="2569" width="4.140625" style="5" customWidth="1"/>
    <col min="2570" max="2570" width="5" style="5" customWidth="1"/>
    <col min="2571" max="2573" width="4.140625" style="5" customWidth="1"/>
    <col min="2574" max="2574" width="4.5703125" style="5" customWidth="1"/>
    <col min="2575" max="2581" width="3.28515625" style="5" customWidth="1"/>
    <col min="2582" max="2582" width="15" style="5" customWidth="1"/>
    <col min="2583" max="2583" width="15.28515625" style="5" customWidth="1"/>
    <col min="2584" max="2584" width="14.42578125" style="5" customWidth="1"/>
    <col min="2585" max="2814" width="9.140625" style="5"/>
    <col min="2815" max="2825" width="4.140625" style="5" customWidth="1"/>
    <col min="2826" max="2826" width="5" style="5" customWidth="1"/>
    <col min="2827" max="2829" width="4.140625" style="5" customWidth="1"/>
    <col min="2830" max="2830" width="4.5703125" style="5" customWidth="1"/>
    <col min="2831" max="2837" width="3.28515625" style="5" customWidth="1"/>
    <col min="2838" max="2838" width="15" style="5" customWidth="1"/>
    <col min="2839" max="2839" width="15.28515625" style="5" customWidth="1"/>
    <col min="2840" max="2840" width="14.42578125" style="5" customWidth="1"/>
    <col min="2841" max="3070" width="9.140625" style="5"/>
    <col min="3071" max="3081" width="4.140625" style="5" customWidth="1"/>
    <col min="3082" max="3082" width="5" style="5" customWidth="1"/>
    <col min="3083" max="3085" width="4.140625" style="5" customWidth="1"/>
    <col min="3086" max="3086" width="4.5703125" style="5" customWidth="1"/>
    <col min="3087" max="3093" width="3.28515625" style="5" customWidth="1"/>
    <col min="3094" max="3094" width="15" style="5" customWidth="1"/>
    <col min="3095" max="3095" width="15.28515625" style="5" customWidth="1"/>
    <col min="3096" max="3096" width="14.42578125" style="5" customWidth="1"/>
    <col min="3097" max="3326" width="9.140625" style="5"/>
    <col min="3327" max="3337" width="4.140625" style="5" customWidth="1"/>
    <col min="3338" max="3338" width="5" style="5" customWidth="1"/>
    <col min="3339" max="3341" width="4.140625" style="5" customWidth="1"/>
    <col min="3342" max="3342" width="4.5703125" style="5" customWidth="1"/>
    <col min="3343" max="3349" width="3.28515625" style="5" customWidth="1"/>
    <col min="3350" max="3350" width="15" style="5" customWidth="1"/>
    <col min="3351" max="3351" width="15.28515625" style="5" customWidth="1"/>
    <col min="3352" max="3352" width="14.42578125" style="5" customWidth="1"/>
    <col min="3353" max="3582" width="9.140625" style="5"/>
    <col min="3583" max="3593" width="4.140625" style="5" customWidth="1"/>
    <col min="3594" max="3594" width="5" style="5" customWidth="1"/>
    <col min="3595" max="3597" width="4.140625" style="5" customWidth="1"/>
    <col min="3598" max="3598" width="4.5703125" style="5" customWidth="1"/>
    <col min="3599" max="3605" width="3.28515625" style="5" customWidth="1"/>
    <col min="3606" max="3606" width="15" style="5" customWidth="1"/>
    <col min="3607" max="3607" width="15.28515625" style="5" customWidth="1"/>
    <col min="3608" max="3608" width="14.42578125" style="5" customWidth="1"/>
    <col min="3609" max="3838" width="9.140625" style="5"/>
    <col min="3839" max="3849" width="4.140625" style="5" customWidth="1"/>
    <col min="3850" max="3850" width="5" style="5" customWidth="1"/>
    <col min="3851" max="3853" width="4.140625" style="5" customWidth="1"/>
    <col min="3854" max="3854" width="4.5703125" style="5" customWidth="1"/>
    <col min="3855" max="3861" width="3.28515625" style="5" customWidth="1"/>
    <col min="3862" max="3862" width="15" style="5" customWidth="1"/>
    <col min="3863" max="3863" width="15.28515625" style="5" customWidth="1"/>
    <col min="3864" max="3864" width="14.42578125" style="5" customWidth="1"/>
    <col min="3865" max="4094" width="9.140625" style="5"/>
    <col min="4095" max="4105" width="4.140625" style="5" customWidth="1"/>
    <col min="4106" max="4106" width="5" style="5" customWidth="1"/>
    <col min="4107" max="4109" width="4.140625" style="5" customWidth="1"/>
    <col min="4110" max="4110" width="4.5703125" style="5" customWidth="1"/>
    <col min="4111" max="4117" width="3.28515625" style="5" customWidth="1"/>
    <col min="4118" max="4118" width="15" style="5" customWidth="1"/>
    <col min="4119" max="4119" width="15.28515625" style="5" customWidth="1"/>
    <col min="4120" max="4120" width="14.42578125" style="5" customWidth="1"/>
    <col min="4121" max="4350" width="9.140625" style="5"/>
    <col min="4351" max="4361" width="4.140625" style="5" customWidth="1"/>
    <col min="4362" max="4362" width="5" style="5" customWidth="1"/>
    <col min="4363" max="4365" width="4.140625" style="5" customWidth="1"/>
    <col min="4366" max="4366" width="4.5703125" style="5" customWidth="1"/>
    <col min="4367" max="4373" width="3.28515625" style="5" customWidth="1"/>
    <col min="4374" max="4374" width="15" style="5" customWidth="1"/>
    <col min="4375" max="4375" width="15.28515625" style="5" customWidth="1"/>
    <col min="4376" max="4376" width="14.42578125" style="5" customWidth="1"/>
    <col min="4377" max="4606" width="9.140625" style="5"/>
    <col min="4607" max="4617" width="4.140625" style="5" customWidth="1"/>
    <col min="4618" max="4618" width="5" style="5" customWidth="1"/>
    <col min="4619" max="4621" width="4.140625" style="5" customWidth="1"/>
    <col min="4622" max="4622" width="4.5703125" style="5" customWidth="1"/>
    <col min="4623" max="4629" width="3.28515625" style="5" customWidth="1"/>
    <col min="4630" max="4630" width="15" style="5" customWidth="1"/>
    <col min="4631" max="4631" width="15.28515625" style="5" customWidth="1"/>
    <col min="4632" max="4632" width="14.42578125" style="5" customWidth="1"/>
    <col min="4633" max="4862" width="9.140625" style="5"/>
    <col min="4863" max="4873" width="4.140625" style="5" customWidth="1"/>
    <col min="4874" max="4874" width="5" style="5" customWidth="1"/>
    <col min="4875" max="4877" width="4.140625" style="5" customWidth="1"/>
    <col min="4878" max="4878" width="4.5703125" style="5" customWidth="1"/>
    <col min="4879" max="4885" width="3.28515625" style="5" customWidth="1"/>
    <col min="4886" max="4886" width="15" style="5" customWidth="1"/>
    <col min="4887" max="4887" width="15.28515625" style="5" customWidth="1"/>
    <col min="4888" max="4888" width="14.42578125" style="5" customWidth="1"/>
    <col min="4889" max="5118" width="9.140625" style="5"/>
    <col min="5119" max="5129" width="4.140625" style="5" customWidth="1"/>
    <col min="5130" max="5130" width="5" style="5" customWidth="1"/>
    <col min="5131" max="5133" width="4.140625" style="5" customWidth="1"/>
    <col min="5134" max="5134" width="4.5703125" style="5" customWidth="1"/>
    <col min="5135" max="5141" width="3.28515625" style="5" customWidth="1"/>
    <col min="5142" max="5142" width="15" style="5" customWidth="1"/>
    <col min="5143" max="5143" width="15.28515625" style="5" customWidth="1"/>
    <col min="5144" max="5144" width="14.42578125" style="5" customWidth="1"/>
    <col min="5145" max="5374" width="9.140625" style="5"/>
    <col min="5375" max="5385" width="4.140625" style="5" customWidth="1"/>
    <col min="5386" max="5386" width="5" style="5" customWidth="1"/>
    <col min="5387" max="5389" width="4.140625" style="5" customWidth="1"/>
    <col min="5390" max="5390" width="4.5703125" style="5" customWidth="1"/>
    <col min="5391" max="5397" width="3.28515625" style="5" customWidth="1"/>
    <col min="5398" max="5398" width="15" style="5" customWidth="1"/>
    <col min="5399" max="5399" width="15.28515625" style="5" customWidth="1"/>
    <col min="5400" max="5400" width="14.42578125" style="5" customWidth="1"/>
    <col min="5401" max="5630" width="9.140625" style="5"/>
    <col min="5631" max="5641" width="4.140625" style="5" customWidth="1"/>
    <col min="5642" max="5642" width="5" style="5" customWidth="1"/>
    <col min="5643" max="5645" width="4.140625" style="5" customWidth="1"/>
    <col min="5646" max="5646" width="4.5703125" style="5" customWidth="1"/>
    <col min="5647" max="5653" width="3.28515625" style="5" customWidth="1"/>
    <col min="5654" max="5654" width="15" style="5" customWidth="1"/>
    <col min="5655" max="5655" width="15.28515625" style="5" customWidth="1"/>
    <col min="5656" max="5656" width="14.42578125" style="5" customWidth="1"/>
    <col min="5657" max="5886" width="9.140625" style="5"/>
    <col min="5887" max="5897" width="4.140625" style="5" customWidth="1"/>
    <col min="5898" max="5898" width="5" style="5" customWidth="1"/>
    <col min="5899" max="5901" width="4.140625" style="5" customWidth="1"/>
    <col min="5902" max="5902" width="4.5703125" style="5" customWidth="1"/>
    <col min="5903" max="5909" width="3.28515625" style="5" customWidth="1"/>
    <col min="5910" max="5910" width="15" style="5" customWidth="1"/>
    <col min="5911" max="5911" width="15.28515625" style="5" customWidth="1"/>
    <col min="5912" max="5912" width="14.42578125" style="5" customWidth="1"/>
    <col min="5913" max="6142" width="9.140625" style="5"/>
    <col min="6143" max="6153" width="4.140625" style="5" customWidth="1"/>
    <col min="6154" max="6154" width="5" style="5" customWidth="1"/>
    <col min="6155" max="6157" width="4.140625" style="5" customWidth="1"/>
    <col min="6158" max="6158" width="4.5703125" style="5" customWidth="1"/>
    <col min="6159" max="6165" width="3.28515625" style="5" customWidth="1"/>
    <col min="6166" max="6166" width="15" style="5" customWidth="1"/>
    <col min="6167" max="6167" width="15.28515625" style="5" customWidth="1"/>
    <col min="6168" max="6168" width="14.42578125" style="5" customWidth="1"/>
    <col min="6169" max="6398" width="9.140625" style="5"/>
    <col min="6399" max="6409" width="4.140625" style="5" customWidth="1"/>
    <col min="6410" max="6410" width="5" style="5" customWidth="1"/>
    <col min="6411" max="6413" width="4.140625" style="5" customWidth="1"/>
    <col min="6414" max="6414" width="4.5703125" style="5" customWidth="1"/>
    <col min="6415" max="6421" width="3.28515625" style="5" customWidth="1"/>
    <col min="6422" max="6422" width="15" style="5" customWidth="1"/>
    <col min="6423" max="6423" width="15.28515625" style="5" customWidth="1"/>
    <col min="6424" max="6424" width="14.42578125" style="5" customWidth="1"/>
    <col min="6425" max="6654" width="9.140625" style="5"/>
    <col min="6655" max="6665" width="4.140625" style="5" customWidth="1"/>
    <col min="6666" max="6666" width="5" style="5" customWidth="1"/>
    <col min="6667" max="6669" width="4.140625" style="5" customWidth="1"/>
    <col min="6670" max="6670" width="4.5703125" style="5" customWidth="1"/>
    <col min="6671" max="6677" width="3.28515625" style="5" customWidth="1"/>
    <col min="6678" max="6678" width="15" style="5" customWidth="1"/>
    <col min="6679" max="6679" width="15.28515625" style="5" customWidth="1"/>
    <col min="6680" max="6680" width="14.42578125" style="5" customWidth="1"/>
    <col min="6681" max="6910" width="9.140625" style="5"/>
    <col min="6911" max="6921" width="4.140625" style="5" customWidth="1"/>
    <col min="6922" max="6922" width="5" style="5" customWidth="1"/>
    <col min="6923" max="6925" width="4.140625" style="5" customWidth="1"/>
    <col min="6926" max="6926" width="4.5703125" style="5" customWidth="1"/>
    <col min="6927" max="6933" width="3.28515625" style="5" customWidth="1"/>
    <col min="6934" max="6934" width="15" style="5" customWidth="1"/>
    <col min="6935" max="6935" width="15.28515625" style="5" customWidth="1"/>
    <col min="6936" max="6936" width="14.42578125" style="5" customWidth="1"/>
    <col min="6937" max="7166" width="9.140625" style="5"/>
    <col min="7167" max="7177" width="4.140625" style="5" customWidth="1"/>
    <col min="7178" max="7178" width="5" style="5" customWidth="1"/>
    <col min="7179" max="7181" width="4.140625" style="5" customWidth="1"/>
    <col min="7182" max="7182" width="4.5703125" style="5" customWidth="1"/>
    <col min="7183" max="7189" width="3.28515625" style="5" customWidth="1"/>
    <col min="7190" max="7190" width="15" style="5" customWidth="1"/>
    <col min="7191" max="7191" width="15.28515625" style="5" customWidth="1"/>
    <col min="7192" max="7192" width="14.42578125" style="5" customWidth="1"/>
    <col min="7193" max="7422" width="9.140625" style="5"/>
    <col min="7423" max="7433" width="4.140625" style="5" customWidth="1"/>
    <col min="7434" max="7434" width="5" style="5" customWidth="1"/>
    <col min="7435" max="7437" width="4.140625" style="5" customWidth="1"/>
    <col min="7438" max="7438" width="4.5703125" style="5" customWidth="1"/>
    <col min="7439" max="7445" width="3.28515625" style="5" customWidth="1"/>
    <col min="7446" max="7446" width="15" style="5" customWidth="1"/>
    <col min="7447" max="7447" width="15.28515625" style="5" customWidth="1"/>
    <col min="7448" max="7448" width="14.42578125" style="5" customWidth="1"/>
    <col min="7449" max="7678" width="9.140625" style="5"/>
    <col min="7679" max="7689" width="4.140625" style="5" customWidth="1"/>
    <col min="7690" max="7690" width="5" style="5" customWidth="1"/>
    <col min="7691" max="7693" width="4.140625" style="5" customWidth="1"/>
    <col min="7694" max="7694" width="4.5703125" style="5" customWidth="1"/>
    <col min="7695" max="7701" width="3.28515625" style="5" customWidth="1"/>
    <col min="7702" max="7702" width="15" style="5" customWidth="1"/>
    <col min="7703" max="7703" width="15.28515625" style="5" customWidth="1"/>
    <col min="7704" max="7704" width="14.42578125" style="5" customWidth="1"/>
    <col min="7705" max="7934" width="9.140625" style="5"/>
    <col min="7935" max="7945" width="4.140625" style="5" customWidth="1"/>
    <col min="7946" max="7946" width="5" style="5" customWidth="1"/>
    <col min="7947" max="7949" width="4.140625" style="5" customWidth="1"/>
    <col min="7950" max="7950" width="4.5703125" style="5" customWidth="1"/>
    <col min="7951" max="7957" width="3.28515625" style="5" customWidth="1"/>
    <col min="7958" max="7958" width="15" style="5" customWidth="1"/>
    <col min="7959" max="7959" width="15.28515625" style="5" customWidth="1"/>
    <col min="7960" max="7960" width="14.42578125" style="5" customWidth="1"/>
    <col min="7961" max="8190" width="9.140625" style="5"/>
    <col min="8191" max="8201" width="4.140625" style="5" customWidth="1"/>
    <col min="8202" max="8202" width="5" style="5" customWidth="1"/>
    <col min="8203" max="8205" width="4.140625" style="5" customWidth="1"/>
    <col min="8206" max="8206" width="4.5703125" style="5" customWidth="1"/>
    <col min="8207" max="8213" width="3.28515625" style="5" customWidth="1"/>
    <col min="8214" max="8214" width="15" style="5" customWidth="1"/>
    <col min="8215" max="8215" width="15.28515625" style="5" customWidth="1"/>
    <col min="8216" max="8216" width="14.42578125" style="5" customWidth="1"/>
    <col min="8217" max="8446" width="9.140625" style="5"/>
    <col min="8447" max="8457" width="4.140625" style="5" customWidth="1"/>
    <col min="8458" max="8458" width="5" style="5" customWidth="1"/>
    <col min="8459" max="8461" width="4.140625" style="5" customWidth="1"/>
    <col min="8462" max="8462" width="4.5703125" style="5" customWidth="1"/>
    <col min="8463" max="8469" width="3.28515625" style="5" customWidth="1"/>
    <col min="8470" max="8470" width="15" style="5" customWidth="1"/>
    <col min="8471" max="8471" width="15.28515625" style="5" customWidth="1"/>
    <col min="8472" max="8472" width="14.42578125" style="5" customWidth="1"/>
    <col min="8473" max="8702" width="9.140625" style="5"/>
    <col min="8703" max="8713" width="4.140625" style="5" customWidth="1"/>
    <col min="8714" max="8714" width="5" style="5" customWidth="1"/>
    <col min="8715" max="8717" width="4.140625" style="5" customWidth="1"/>
    <col min="8718" max="8718" width="4.5703125" style="5" customWidth="1"/>
    <col min="8719" max="8725" width="3.28515625" style="5" customWidth="1"/>
    <col min="8726" max="8726" width="15" style="5" customWidth="1"/>
    <col min="8727" max="8727" width="15.28515625" style="5" customWidth="1"/>
    <col min="8728" max="8728" width="14.42578125" style="5" customWidth="1"/>
    <col min="8729" max="8958" width="9.140625" style="5"/>
    <col min="8959" max="8969" width="4.140625" style="5" customWidth="1"/>
    <col min="8970" max="8970" width="5" style="5" customWidth="1"/>
    <col min="8971" max="8973" width="4.140625" style="5" customWidth="1"/>
    <col min="8974" max="8974" width="4.5703125" style="5" customWidth="1"/>
    <col min="8975" max="8981" width="3.28515625" style="5" customWidth="1"/>
    <col min="8982" max="8982" width="15" style="5" customWidth="1"/>
    <col min="8983" max="8983" width="15.28515625" style="5" customWidth="1"/>
    <col min="8984" max="8984" width="14.42578125" style="5" customWidth="1"/>
    <col min="8985" max="9214" width="9.140625" style="5"/>
    <col min="9215" max="9225" width="4.140625" style="5" customWidth="1"/>
    <col min="9226" max="9226" width="5" style="5" customWidth="1"/>
    <col min="9227" max="9229" width="4.140625" style="5" customWidth="1"/>
    <col min="9230" max="9230" width="4.5703125" style="5" customWidth="1"/>
    <col min="9231" max="9237" width="3.28515625" style="5" customWidth="1"/>
    <col min="9238" max="9238" width="15" style="5" customWidth="1"/>
    <col min="9239" max="9239" width="15.28515625" style="5" customWidth="1"/>
    <col min="9240" max="9240" width="14.42578125" style="5" customWidth="1"/>
    <col min="9241" max="9470" width="9.140625" style="5"/>
    <col min="9471" max="9481" width="4.140625" style="5" customWidth="1"/>
    <col min="9482" max="9482" width="5" style="5" customWidth="1"/>
    <col min="9483" max="9485" width="4.140625" style="5" customWidth="1"/>
    <col min="9486" max="9486" width="4.5703125" style="5" customWidth="1"/>
    <col min="9487" max="9493" width="3.28515625" style="5" customWidth="1"/>
    <col min="9494" max="9494" width="15" style="5" customWidth="1"/>
    <col min="9495" max="9495" width="15.28515625" style="5" customWidth="1"/>
    <col min="9496" max="9496" width="14.42578125" style="5" customWidth="1"/>
    <col min="9497" max="9726" width="9.140625" style="5"/>
    <col min="9727" max="9737" width="4.140625" style="5" customWidth="1"/>
    <col min="9738" max="9738" width="5" style="5" customWidth="1"/>
    <col min="9739" max="9741" width="4.140625" style="5" customWidth="1"/>
    <col min="9742" max="9742" width="4.5703125" style="5" customWidth="1"/>
    <col min="9743" max="9749" width="3.28515625" style="5" customWidth="1"/>
    <col min="9750" max="9750" width="15" style="5" customWidth="1"/>
    <col min="9751" max="9751" width="15.28515625" style="5" customWidth="1"/>
    <col min="9752" max="9752" width="14.42578125" style="5" customWidth="1"/>
    <col min="9753" max="9982" width="9.140625" style="5"/>
    <col min="9983" max="9993" width="4.140625" style="5" customWidth="1"/>
    <col min="9994" max="9994" width="5" style="5" customWidth="1"/>
    <col min="9995" max="9997" width="4.140625" style="5" customWidth="1"/>
    <col min="9998" max="9998" width="4.5703125" style="5" customWidth="1"/>
    <col min="9999" max="10005" width="3.28515625" style="5" customWidth="1"/>
    <col min="10006" max="10006" width="15" style="5" customWidth="1"/>
    <col min="10007" max="10007" width="15.28515625" style="5" customWidth="1"/>
    <col min="10008" max="10008" width="14.42578125" style="5" customWidth="1"/>
    <col min="10009" max="10238" width="9.140625" style="5"/>
    <col min="10239" max="10249" width="4.140625" style="5" customWidth="1"/>
    <col min="10250" max="10250" width="5" style="5" customWidth="1"/>
    <col min="10251" max="10253" width="4.140625" style="5" customWidth="1"/>
    <col min="10254" max="10254" width="4.5703125" style="5" customWidth="1"/>
    <col min="10255" max="10261" width="3.28515625" style="5" customWidth="1"/>
    <col min="10262" max="10262" width="15" style="5" customWidth="1"/>
    <col min="10263" max="10263" width="15.28515625" style="5" customWidth="1"/>
    <col min="10264" max="10264" width="14.42578125" style="5" customWidth="1"/>
    <col min="10265" max="10494" width="9.140625" style="5"/>
    <col min="10495" max="10505" width="4.140625" style="5" customWidth="1"/>
    <col min="10506" max="10506" width="5" style="5" customWidth="1"/>
    <col min="10507" max="10509" width="4.140625" style="5" customWidth="1"/>
    <col min="10510" max="10510" width="4.5703125" style="5" customWidth="1"/>
    <col min="10511" max="10517" width="3.28515625" style="5" customWidth="1"/>
    <col min="10518" max="10518" width="15" style="5" customWidth="1"/>
    <col min="10519" max="10519" width="15.28515625" style="5" customWidth="1"/>
    <col min="10520" max="10520" width="14.42578125" style="5" customWidth="1"/>
    <col min="10521" max="10750" width="9.140625" style="5"/>
    <col min="10751" max="10761" width="4.140625" style="5" customWidth="1"/>
    <col min="10762" max="10762" width="5" style="5" customWidth="1"/>
    <col min="10763" max="10765" width="4.140625" style="5" customWidth="1"/>
    <col min="10766" max="10766" width="4.5703125" style="5" customWidth="1"/>
    <col min="10767" max="10773" width="3.28515625" style="5" customWidth="1"/>
    <col min="10774" max="10774" width="15" style="5" customWidth="1"/>
    <col min="10775" max="10775" width="15.28515625" style="5" customWidth="1"/>
    <col min="10776" max="10776" width="14.42578125" style="5" customWidth="1"/>
    <col min="10777" max="11006" width="9.140625" style="5"/>
    <col min="11007" max="11017" width="4.140625" style="5" customWidth="1"/>
    <col min="11018" max="11018" width="5" style="5" customWidth="1"/>
    <col min="11019" max="11021" width="4.140625" style="5" customWidth="1"/>
    <col min="11022" max="11022" width="4.5703125" style="5" customWidth="1"/>
    <col min="11023" max="11029" width="3.28515625" style="5" customWidth="1"/>
    <col min="11030" max="11030" width="15" style="5" customWidth="1"/>
    <col min="11031" max="11031" width="15.28515625" style="5" customWidth="1"/>
    <col min="11032" max="11032" width="14.42578125" style="5" customWidth="1"/>
    <col min="11033" max="11262" width="9.140625" style="5"/>
    <col min="11263" max="11273" width="4.140625" style="5" customWidth="1"/>
    <col min="11274" max="11274" width="5" style="5" customWidth="1"/>
    <col min="11275" max="11277" width="4.140625" style="5" customWidth="1"/>
    <col min="11278" max="11278" width="4.5703125" style="5" customWidth="1"/>
    <col min="11279" max="11285" width="3.28515625" style="5" customWidth="1"/>
    <col min="11286" max="11286" width="15" style="5" customWidth="1"/>
    <col min="11287" max="11287" width="15.28515625" style="5" customWidth="1"/>
    <col min="11288" max="11288" width="14.42578125" style="5" customWidth="1"/>
    <col min="11289" max="11518" width="9.140625" style="5"/>
    <col min="11519" max="11529" width="4.140625" style="5" customWidth="1"/>
    <col min="11530" max="11530" width="5" style="5" customWidth="1"/>
    <col min="11531" max="11533" width="4.140625" style="5" customWidth="1"/>
    <col min="11534" max="11534" width="4.5703125" style="5" customWidth="1"/>
    <col min="11535" max="11541" width="3.28515625" style="5" customWidth="1"/>
    <col min="11542" max="11542" width="15" style="5" customWidth="1"/>
    <col min="11543" max="11543" width="15.28515625" style="5" customWidth="1"/>
    <col min="11544" max="11544" width="14.42578125" style="5" customWidth="1"/>
    <col min="11545" max="11774" width="9.140625" style="5"/>
    <col min="11775" max="11785" width="4.140625" style="5" customWidth="1"/>
    <col min="11786" max="11786" width="5" style="5" customWidth="1"/>
    <col min="11787" max="11789" width="4.140625" style="5" customWidth="1"/>
    <col min="11790" max="11790" width="4.5703125" style="5" customWidth="1"/>
    <col min="11791" max="11797" width="3.28515625" style="5" customWidth="1"/>
    <col min="11798" max="11798" width="15" style="5" customWidth="1"/>
    <col min="11799" max="11799" width="15.28515625" style="5" customWidth="1"/>
    <col min="11800" max="11800" width="14.42578125" style="5" customWidth="1"/>
    <col min="11801" max="12030" width="9.140625" style="5"/>
    <col min="12031" max="12041" width="4.140625" style="5" customWidth="1"/>
    <col min="12042" max="12042" width="5" style="5" customWidth="1"/>
    <col min="12043" max="12045" width="4.140625" style="5" customWidth="1"/>
    <col min="12046" max="12046" width="4.5703125" style="5" customWidth="1"/>
    <col min="12047" max="12053" width="3.28515625" style="5" customWidth="1"/>
    <col min="12054" max="12054" width="15" style="5" customWidth="1"/>
    <col min="12055" max="12055" width="15.28515625" style="5" customWidth="1"/>
    <col min="12056" max="12056" width="14.42578125" style="5" customWidth="1"/>
    <col min="12057" max="12286" width="9.140625" style="5"/>
    <col min="12287" max="12297" width="4.140625" style="5" customWidth="1"/>
    <col min="12298" max="12298" width="5" style="5" customWidth="1"/>
    <col min="12299" max="12301" width="4.140625" style="5" customWidth="1"/>
    <col min="12302" max="12302" width="4.5703125" style="5" customWidth="1"/>
    <col min="12303" max="12309" width="3.28515625" style="5" customWidth="1"/>
    <col min="12310" max="12310" width="15" style="5" customWidth="1"/>
    <col min="12311" max="12311" width="15.28515625" style="5" customWidth="1"/>
    <col min="12312" max="12312" width="14.42578125" style="5" customWidth="1"/>
    <col min="12313" max="12542" width="9.140625" style="5"/>
    <col min="12543" max="12553" width="4.140625" style="5" customWidth="1"/>
    <col min="12554" max="12554" width="5" style="5" customWidth="1"/>
    <col min="12555" max="12557" width="4.140625" style="5" customWidth="1"/>
    <col min="12558" max="12558" width="4.5703125" style="5" customWidth="1"/>
    <col min="12559" max="12565" width="3.28515625" style="5" customWidth="1"/>
    <col min="12566" max="12566" width="15" style="5" customWidth="1"/>
    <col min="12567" max="12567" width="15.28515625" style="5" customWidth="1"/>
    <col min="12568" max="12568" width="14.42578125" style="5" customWidth="1"/>
    <col min="12569" max="12798" width="9.140625" style="5"/>
    <col min="12799" max="12809" width="4.140625" style="5" customWidth="1"/>
    <col min="12810" max="12810" width="5" style="5" customWidth="1"/>
    <col min="12811" max="12813" width="4.140625" style="5" customWidth="1"/>
    <col min="12814" max="12814" width="4.5703125" style="5" customWidth="1"/>
    <col min="12815" max="12821" width="3.28515625" style="5" customWidth="1"/>
    <col min="12822" max="12822" width="15" style="5" customWidth="1"/>
    <col min="12823" max="12823" width="15.28515625" style="5" customWidth="1"/>
    <col min="12824" max="12824" width="14.42578125" style="5" customWidth="1"/>
    <col min="12825" max="13054" width="9.140625" style="5"/>
    <col min="13055" max="13065" width="4.140625" style="5" customWidth="1"/>
    <col min="13066" max="13066" width="5" style="5" customWidth="1"/>
    <col min="13067" max="13069" width="4.140625" style="5" customWidth="1"/>
    <col min="13070" max="13070" width="4.5703125" style="5" customWidth="1"/>
    <col min="13071" max="13077" width="3.28515625" style="5" customWidth="1"/>
    <col min="13078" max="13078" width="15" style="5" customWidth="1"/>
    <col min="13079" max="13079" width="15.28515625" style="5" customWidth="1"/>
    <col min="13080" max="13080" width="14.42578125" style="5" customWidth="1"/>
    <col min="13081" max="13310" width="9.140625" style="5"/>
    <col min="13311" max="13321" width="4.140625" style="5" customWidth="1"/>
    <col min="13322" max="13322" width="5" style="5" customWidth="1"/>
    <col min="13323" max="13325" width="4.140625" style="5" customWidth="1"/>
    <col min="13326" max="13326" width="4.5703125" style="5" customWidth="1"/>
    <col min="13327" max="13333" width="3.28515625" style="5" customWidth="1"/>
    <col min="13334" max="13334" width="15" style="5" customWidth="1"/>
    <col min="13335" max="13335" width="15.28515625" style="5" customWidth="1"/>
    <col min="13336" max="13336" width="14.42578125" style="5" customWidth="1"/>
    <col min="13337" max="13566" width="9.140625" style="5"/>
    <col min="13567" max="13577" width="4.140625" style="5" customWidth="1"/>
    <col min="13578" max="13578" width="5" style="5" customWidth="1"/>
    <col min="13579" max="13581" width="4.140625" style="5" customWidth="1"/>
    <col min="13582" max="13582" width="4.5703125" style="5" customWidth="1"/>
    <col min="13583" max="13589" width="3.28515625" style="5" customWidth="1"/>
    <col min="13590" max="13590" width="15" style="5" customWidth="1"/>
    <col min="13591" max="13591" width="15.28515625" style="5" customWidth="1"/>
    <col min="13592" max="13592" width="14.42578125" style="5" customWidth="1"/>
    <col min="13593" max="13822" width="9.140625" style="5"/>
    <col min="13823" max="13833" width="4.140625" style="5" customWidth="1"/>
    <col min="13834" max="13834" width="5" style="5" customWidth="1"/>
    <col min="13835" max="13837" width="4.140625" style="5" customWidth="1"/>
    <col min="13838" max="13838" width="4.5703125" style="5" customWidth="1"/>
    <col min="13839" max="13845" width="3.28515625" style="5" customWidth="1"/>
    <col min="13846" max="13846" width="15" style="5" customWidth="1"/>
    <col min="13847" max="13847" width="15.28515625" style="5" customWidth="1"/>
    <col min="13848" max="13848" width="14.42578125" style="5" customWidth="1"/>
    <col min="13849" max="14078" width="9.140625" style="5"/>
    <col min="14079" max="14089" width="4.140625" style="5" customWidth="1"/>
    <col min="14090" max="14090" width="5" style="5" customWidth="1"/>
    <col min="14091" max="14093" width="4.140625" style="5" customWidth="1"/>
    <col min="14094" max="14094" width="4.5703125" style="5" customWidth="1"/>
    <col min="14095" max="14101" width="3.28515625" style="5" customWidth="1"/>
    <col min="14102" max="14102" width="15" style="5" customWidth="1"/>
    <col min="14103" max="14103" width="15.28515625" style="5" customWidth="1"/>
    <col min="14104" max="14104" width="14.42578125" style="5" customWidth="1"/>
    <col min="14105" max="14334" width="9.140625" style="5"/>
    <col min="14335" max="14345" width="4.140625" style="5" customWidth="1"/>
    <col min="14346" max="14346" width="5" style="5" customWidth="1"/>
    <col min="14347" max="14349" width="4.140625" style="5" customWidth="1"/>
    <col min="14350" max="14350" width="4.5703125" style="5" customWidth="1"/>
    <col min="14351" max="14357" width="3.28515625" style="5" customWidth="1"/>
    <col min="14358" max="14358" width="15" style="5" customWidth="1"/>
    <col min="14359" max="14359" width="15.28515625" style="5" customWidth="1"/>
    <col min="14360" max="14360" width="14.42578125" style="5" customWidth="1"/>
    <col min="14361" max="14590" width="9.140625" style="5"/>
    <col min="14591" max="14601" width="4.140625" style="5" customWidth="1"/>
    <col min="14602" max="14602" width="5" style="5" customWidth="1"/>
    <col min="14603" max="14605" width="4.140625" style="5" customWidth="1"/>
    <col min="14606" max="14606" width="4.5703125" style="5" customWidth="1"/>
    <col min="14607" max="14613" width="3.28515625" style="5" customWidth="1"/>
    <col min="14614" max="14614" width="15" style="5" customWidth="1"/>
    <col min="14615" max="14615" width="15.28515625" style="5" customWidth="1"/>
    <col min="14616" max="14616" width="14.42578125" style="5" customWidth="1"/>
    <col min="14617" max="14846" width="9.140625" style="5"/>
    <col min="14847" max="14857" width="4.140625" style="5" customWidth="1"/>
    <col min="14858" max="14858" width="5" style="5" customWidth="1"/>
    <col min="14859" max="14861" width="4.140625" style="5" customWidth="1"/>
    <col min="14862" max="14862" width="4.5703125" style="5" customWidth="1"/>
    <col min="14863" max="14869" width="3.28515625" style="5" customWidth="1"/>
    <col min="14870" max="14870" width="15" style="5" customWidth="1"/>
    <col min="14871" max="14871" width="15.28515625" style="5" customWidth="1"/>
    <col min="14872" max="14872" width="14.42578125" style="5" customWidth="1"/>
    <col min="14873" max="15102" width="9.140625" style="5"/>
    <col min="15103" max="15113" width="4.140625" style="5" customWidth="1"/>
    <col min="15114" max="15114" width="5" style="5" customWidth="1"/>
    <col min="15115" max="15117" width="4.140625" style="5" customWidth="1"/>
    <col min="15118" max="15118" width="4.5703125" style="5" customWidth="1"/>
    <col min="15119" max="15125" width="3.28515625" style="5" customWidth="1"/>
    <col min="15126" max="15126" width="15" style="5" customWidth="1"/>
    <col min="15127" max="15127" width="15.28515625" style="5" customWidth="1"/>
    <col min="15128" max="15128" width="14.42578125" style="5" customWidth="1"/>
    <col min="15129" max="15358" width="9.140625" style="5"/>
    <col min="15359" max="15369" width="4.140625" style="5" customWidth="1"/>
    <col min="15370" max="15370" width="5" style="5" customWidth="1"/>
    <col min="15371" max="15373" width="4.140625" style="5" customWidth="1"/>
    <col min="15374" max="15374" width="4.5703125" style="5" customWidth="1"/>
    <col min="15375" max="15381" width="3.28515625" style="5" customWidth="1"/>
    <col min="15382" max="15382" width="15" style="5" customWidth="1"/>
    <col min="15383" max="15383" width="15.28515625" style="5" customWidth="1"/>
    <col min="15384" max="15384" width="14.42578125" style="5" customWidth="1"/>
    <col min="15385" max="15614" width="9.140625" style="5"/>
    <col min="15615" max="15625" width="4.140625" style="5" customWidth="1"/>
    <col min="15626" max="15626" width="5" style="5" customWidth="1"/>
    <col min="15627" max="15629" width="4.140625" style="5" customWidth="1"/>
    <col min="15630" max="15630" width="4.5703125" style="5" customWidth="1"/>
    <col min="15631" max="15637" width="3.28515625" style="5" customWidth="1"/>
    <col min="15638" max="15638" width="15" style="5" customWidth="1"/>
    <col min="15639" max="15639" width="15.28515625" style="5" customWidth="1"/>
    <col min="15640" max="15640" width="14.42578125" style="5" customWidth="1"/>
    <col min="15641" max="15870" width="9.140625" style="5"/>
    <col min="15871" max="15881" width="4.140625" style="5" customWidth="1"/>
    <col min="15882" max="15882" width="5" style="5" customWidth="1"/>
    <col min="15883" max="15885" width="4.140625" style="5" customWidth="1"/>
    <col min="15886" max="15886" width="4.5703125" style="5" customWidth="1"/>
    <col min="15887" max="15893" width="3.28515625" style="5" customWidth="1"/>
    <col min="15894" max="15894" width="15" style="5" customWidth="1"/>
    <col min="15895" max="15895" width="15.28515625" style="5" customWidth="1"/>
    <col min="15896" max="15896" width="14.42578125" style="5" customWidth="1"/>
    <col min="15897" max="16126" width="9.140625" style="5"/>
    <col min="16127" max="16137" width="4.140625" style="5" customWidth="1"/>
    <col min="16138" max="16138" width="5" style="5" customWidth="1"/>
    <col min="16139" max="16141" width="4.140625" style="5" customWidth="1"/>
    <col min="16142" max="16142" width="4.5703125" style="5" customWidth="1"/>
    <col min="16143" max="16149" width="3.28515625" style="5" customWidth="1"/>
    <col min="16150" max="16150" width="15" style="5" customWidth="1"/>
    <col min="16151" max="16151" width="15.28515625" style="5" customWidth="1"/>
    <col min="16152" max="16152" width="14.42578125" style="5" customWidth="1"/>
    <col min="16153" max="16384" width="9.140625" style="5"/>
  </cols>
  <sheetData>
    <row r="1" spans="1:6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6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6" ht="14.25">
      <c r="A3" s="26" t="s">
        <v>173</v>
      </c>
      <c r="B3" s="74"/>
      <c r="C3" s="74"/>
      <c r="D3" s="273" t="str">
        <f>Деклар!G7</f>
        <v>2020 год</v>
      </c>
      <c r="E3" s="79"/>
      <c r="F3" s="79"/>
    </row>
    <row r="4" spans="1:6" ht="15.75">
      <c r="A4" s="1025" t="s">
        <v>114</v>
      </c>
      <c r="B4" s="1025"/>
      <c r="C4" s="1025"/>
      <c r="D4" s="1025"/>
      <c r="E4" s="1025"/>
      <c r="F4" s="1025"/>
    </row>
    <row r="5" spans="1:6">
      <c r="A5" s="933" t="s">
        <v>240</v>
      </c>
      <c r="B5" s="933"/>
      <c r="C5" s="933"/>
      <c r="D5" s="933"/>
      <c r="E5" s="933"/>
      <c r="F5" s="933"/>
    </row>
    <row r="6" spans="1:6" ht="29.25" customHeight="1" thickBot="1">
      <c r="A6" s="1026" t="s">
        <v>303</v>
      </c>
      <c r="B6" s="1026"/>
      <c r="C6" s="1026"/>
      <c r="D6" s="1026"/>
      <c r="E6" s="1026"/>
      <c r="F6" s="1026"/>
    </row>
    <row r="7" spans="1:6" ht="39" customHeight="1" thickBot="1">
      <c r="A7" s="118" t="s">
        <v>242</v>
      </c>
      <c r="B7" s="1031" t="s">
        <v>304</v>
      </c>
      <c r="C7" s="1032"/>
      <c r="D7" s="95" t="s">
        <v>305</v>
      </c>
      <c r="E7" s="958" t="s">
        <v>306</v>
      </c>
      <c r="F7" s="958"/>
    </row>
    <row r="8" spans="1:6" ht="13.5" thickBot="1">
      <c r="A8" s="48">
        <v>1</v>
      </c>
      <c r="B8" s="1033">
        <v>2</v>
      </c>
      <c r="C8" s="1034"/>
      <c r="D8" s="49">
        <v>2</v>
      </c>
      <c r="E8" s="1027">
        <v>4</v>
      </c>
      <c r="F8" s="1027"/>
    </row>
    <row r="9" spans="1:6" ht="109.5" customHeight="1">
      <c r="A9" s="131">
        <v>1</v>
      </c>
      <c r="B9" s="1083" t="s">
        <v>555</v>
      </c>
      <c r="C9" s="1084"/>
      <c r="D9" s="130" t="s">
        <v>308</v>
      </c>
      <c r="E9" s="1072"/>
      <c r="F9" s="1053"/>
    </row>
    <row r="10" spans="1:6" ht="26.25" customHeight="1">
      <c r="A10" s="42">
        <v>2</v>
      </c>
      <c r="B10" s="1079" t="s">
        <v>556</v>
      </c>
      <c r="C10" s="1080"/>
      <c r="D10" s="11" t="s">
        <v>309</v>
      </c>
      <c r="E10" s="1052"/>
      <c r="F10" s="1053"/>
    </row>
    <row r="11" spans="1:6" ht="42" customHeight="1">
      <c r="A11" s="42">
        <v>3</v>
      </c>
      <c r="B11" s="1079" t="s">
        <v>310</v>
      </c>
      <c r="C11" s="1080"/>
      <c r="D11" s="11"/>
      <c r="E11" s="1052"/>
      <c r="F11" s="1053"/>
    </row>
    <row r="12" spans="1:6" ht="25.5" customHeight="1">
      <c r="A12" s="124" t="s">
        <v>177</v>
      </c>
      <c r="B12" s="1079" t="s">
        <v>311</v>
      </c>
      <c r="C12" s="1080"/>
      <c r="D12" s="11"/>
      <c r="E12" s="1052"/>
      <c r="F12" s="1053"/>
    </row>
    <row r="13" spans="1:6" ht="13.5" thickBot="1">
      <c r="A13" s="83"/>
      <c r="B13" s="1081"/>
      <c r="C13" s="1082"/>
      <c r="D13" s="12"/>
      <c r="E13" s="1022"/>
      <c r="F13" s="1022"/>
    </row>
    <row r="14" spans="1:6" ht="47.25" customHeight="1" thickBot="1">
      <c r="A14" s="43"/>
      <c r="B14" s="949" t="s">
        <v>420</v>
      </c>
      <c r="C14" s="950"/>
      <c r="D14" s="1037"/>
      <c r="E14" s="1075">
        <f>SUM(E9:E13)</f>
        <v>0</v>
      </c>
      <c r="F14" s="1076"/>
    </row>
    <row r="16" spans="1:6" ht="27" customHeight="1">
      <c r="B16" s="69" t="s">
        <v>119</v>
      </c>
      <c r="C16" s="12"/>
      <c r="D16" s="12"/>
    </row>
    <row r="17" spans="3:4">
      <c r="C17" s="7" t="s">
        <v>120</v>
      </c>
      <c r="D17" s="7" t="s">
        <v>218</v>
      </c>
    </row>
  </sheetData>
  <mergeCells count="21">
    <mergeCell ref="B13:C13"/>
    <mergeCell ref="E13:F13"/>
    <mergeCell ref="B14:D14"/>
    <mergeCell ref="E14:F14"/>
    <mergeCell ref="B2:C2"/>
    <mergeCell ref="E2:F2"/>
    <mergeCell ref="A4:F4"/>
    <mergeCell ref="A5:F5"/>
    <mergeCell ref="A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J9" sqref="J9"/>
    </sheetView>
  </sheetViews>
  <sheetFormatPr defaultRowHeight="12.75"/>
  <cols>
    <col min="1" max="1" width="5.5703125" style="5" customWidth="1"/>
    <col min="2" max="2" width="16.7109375" style="5" customWidth="1"/>
    <col min="3" max="3" width="14.140625" style="7" customWidth="1"/>
    <col min="4" max="4" width="22.42578125" style="7" customWidth="1"/>
    <col min="5" max="5" width="4.140625" style="7" customWidth="1"/>
    <col min="6" max="6" width="15" style="7" customWidth="1"/>
    <col min="7" max="8" width="13" style="5" customWidth="1"/>
    <col min="9" max="9" width="4.140625" style="5" customWidth="1"/>
    <col min="10" max="10" width="5" style="5" customWidth="1"/>
    <col min="11" max="13" width="4.140625" style="5" customWidth="1"/>
    <col min="14" max="14" width="4.5703125" style="5" customWidth="1"/>
    <col min="15" max="21" width="3.28515625" style="5" customWidth="1"/>
    <col min="22" max="22" width="15" style="5" customWidth="1"/>
    <col min="23" max="23" width="15.28515625" style="5" customWidth="1"/>
    <col min="24" max="24" width="14.42578125" style="5" customWidth="1"/>
    <col min="25" max="254" width="9.140625" style="5"/>
    <col min="255" max="265" width="4.140625" style="5" customWidth="1"/>
    <col min="266" max="266" width="5" style="5" customWidth="1"/>
    <col min="267" max="269" width="4.140625" style="5" customWidth="1"/>
    <col min="270" max="270" width="4.5703125" style="5" customWidth="1"/>
    <col min="271" max="277" width="3.28515625" style="5" customWidth="1"/>
    <col min="278" max="278" width="15" style="5" customWidth="1"/>
    <col min="279" max="279" width="15.28515625" style="5" customWidth="1"/>
    <col min="280" max="280" width="14.42578125" style="5" customWidth="1"/>
    <col min="281" max="510" width="9.140625" style="5"/>
    <col min="511" max="521" width="4.140625" style="5" customWidth="1"/>
    <col min="522" max="522" width="5" style="5" customWidth="1"/>
    <col min="523" max="525" width="4.140625" style="5" customWidth="1"/>
    <col min="526" max="526" width="4.5703125" style="5" customWidth="1"/>
    <col min="527" max="533" width="3.28515625" style="5" customWidth="1"/>
    <col min="534" max="534" width="15" style="5" customWidth="1"/>
    <col min="535" max="535" width="15.28515625" style="5" customWidth="1"/>
    <col min="536" max="536" width="14.42578125" style="5" customWidth="1"/>
    <col min="537" max="766" width="9.140625" style="5"/>
    <col min="767" max="777" width="4.140625" style="5" customWidth="1"/>
    <col min="778" max="778" width="5" style="5" customWidth="1"/>
    <col min="779" max="781" width="4.140625" style="5" customWidth="1"/>
    <col min="782" max="782" width="4.5703125" style="5" customWidth="1"/>
    <col min="783" max="789" width="3.28515625" style="5" customWidth="1"/>
    <col min="790" max="790" width="15" style="5" customWidth="1"/>
    <col min="791" max="791" width="15.28515625" style="5" customWidth="1"/>
    <col min="792" max="792" width="14.42578125" style="5" customWidth="1"/>
    <col min="793" max="1022" width="9.140625" style="5"/>
    <col min="1023" max="1033" width="4.140625" style="5" customWidth="1"/>
    <col min="1034" max="1034" width="5" style="5" customWidth="1"/>
    <col min="1035" max="1037" width="4.140625" style="5" customWidth="1"/>
    <col min="1038" max="1038" width="4.5703125" style="5" customWidth="1"/>
    <col min="1039" max="1045" width="3.28515625" style="5" customWidth="1"/>
    <col min="1046" max="1046" width="15" style="5" customWidth="1"/>
    <col min="1047" max="1047" width="15.28515625" style="5" customWidth="1"/>
    <col min="1048" max="1048" width="14.42578125" style="5" customWidth="1"/>
    <col min="1049" max="1278" width="9.140625" style="5"/>
    <col min="1279" max="1289" width="4.140625" style="5" customWidth="1"/>
    <col min="1290" max="1290" width="5" style="5" customWidth="1"/>
    <col min="1291" max="1293" width="4.140625" style="5" customWidth="1"/>
    <col min="1294" max="1294" width="4.5703125" style="5" customWidth="1"/>
    <col min="1295" max="1301" width="3.28515625" style="5" customWidth="1"/>
    <col min="1302" max="1302" width="15" style="5" customWidth="1"/>
    <col min="1303" max="1303" width="15.28515625" style="5" customWidth="1"/>
    <col min="1304" max="1304" width="14.42578125" style="5" customWidth="1"/>
    <col min="1305" max="1534" width="9.140625" style="5"/>
    <col min="1535" max="1545" width="4.140625" style="5" customWidth="1"/>
    <col min="1546" max="1546" width="5" style="5" customWidth="1"/>
    <col min="1547" max="1549" width="4.140625" style="5" customWidth="1"/>
    <col min="1550" max="1550" width="4.5703125" style="5" customWidth="1"/>
    <col min="1551" max="1557" width="3.28515625" style="5" customWidth="1"/>
    <col min="1558" max="1558" width="15" style="5" customWidth="1"/>
    <col min="1559" max="1559" width="15.28515625" style="5" customWidth="1"/>
    <col min="1560" max="1560" width="14.42578125" style="5" customWidth="1"/>
    <col min="1561" max="1790" width="9.140625" style="5"/>
    <col min="1791" max="1801" width="4.140625" style="5" customWidth="1"/>
    <col min="1802" max="1802" width="5" style="5" customWidth="1"/>
    <col min="1803" max="1805" width="4.140625" style="5" customWidth="1"/>
    <col min="1806" max="1806" width="4.5703125" style="5" customWidth="1"/>
    <col min="1807" max="1813" width="3.28515625" style="5" customWidth="1"/>
    <col min="1814" max="1814" width="15" style="5" customWidth="1"/>
    <col min="1815" max="1815" width="15.28515625" style="5" customWidth="1"/>
    <col min="1816" max="1816" width="14.42578125" style="5" customWidth="1"/>
    <col min="1817" max="2046" width="9.140625" style="5"/>
    <col min="2047" max="2057" width="4.140625" style="5" customWidth="1"/>
    <col min="2058" max="2058" width="5" style="5" customWidth="1"/>
    <col min="2059" max="2061" width="4.140625" style="5" customWidth="1"/>
    <col min="2062" max="2062" width="4.5703125" style="5" customWidth="1"/>
    <col min="2063" max="2069" width="3.28515625" style="5" customWidth="1"/>
    <col min="2070" max="2070" width="15" style="5" customWidth="1"/>
    <col min="2071" max="2071" width="15.28515625" style="5" customWidth="1"/>
    <col min="2072" max="2072" width="14.42578125" style="5" customWidth="1"/>
    <col min="2073" max="2302" width="9.140625" style="5"/>
    <col min="2303" max="2313" width="4.140625" style="5" customWidth="1"/>
    <col min="2314" max="2314" width="5" style="5" customWidth="1"/>
    <col min="2315" max="2317" width="4.140625" style="5" customWidth="1"/>
    <col min="2318" max="2318" width="4.5703125" style="5" customWidth="1"/>
    <col min="2319" max="2325" width="3.28515625" style="5" customWidth="1"/>
    <col min="2326" max="2326" width="15" style="5" customWidth="1"/>
    <col min="2327" max="2327" width="15.28515625" style="5" customWidth="1"/>
    <col min="2328" max="2328" width="14.42578125" style="5" customWidth="1"/>
    <col min="2329" max="2558" width="9.140625" style="5"/>
    <col min="2559" max="2569" width="4.140625" style="5" customWidth="1"/>
    <col min="2570" max="2570" width="5" style="5" customWidth="1"/>
    <col min="2571" max="2573" width="4.140625" style="5" customWidth="1"/>
    <col min="2574" max="2574" width="4.5703125" style="5" customWidth="1"/>
    <col min="2575" max="2581" width="3.28515625" style="5" customWidth="1"/>
    <col min="2582" max="2582" width="15" style="5" customWidth="1"/>
    <col min="2583" max="2583" width="15.28515625" style="5" customWidth="1"/>
    <col min="2584" max="2584" width="14.42578125" style="5" customWidth="1"/>
    <col min="2585" max="2814" width="9.140625" style="5"/>
    <col min="2815" max="2825" width="4.140625" style="5" customWidth="1"/>
    <col min="2826" max="2826" width="5" style="5" customWidth="1"/>
    <col min="2827" max="2829" width="4.140625" style="5" customWidth="1"/>
    <col min="2830" max="2830" width="4.5703125" style="5" customWidth="1"/>
    <col min="2831" max="2837" width="3.28515625" style="5" customWidth="1"/>
    <col min="2838" max="2838" width="15" style="5" customWidth="1"/>
    <col min="2839" max="2839" width="15.28515625" style="5" customWidth="1"/>
    <col min="2840" max="2840" width="14.42578125" style="5" customWidth="1"/>
    <col min="2841" max="3070" width="9.140625" style="5"/>
    <col min="3071" max="3081" width="4.140625" style="5" customWidth="1"/>
    <col min="3082" max="3082" width="5" style="5" customWidth="1"/>
    <col min="3083" max="3085" width="4.140625" style="5" customWidth="1"/>
    <col min="3086" max="3086" width="4.5703125" style="5" customWidth="1"/>
    <col min="3087" max="3093" width="3.28515625" style="5" customWidth="1"/>
    <col min="3094" max="3094" width="15" style="5" customWidth="1"/>
    <col min="3095" max="3095" width="15.28515625" style="5" customWidth="1"/>
    <col min="3096" max="3096" width="14.42578125" style="5" customWidth="1"/>
    <col min="3097" max="3326" width="9.140625" style="5"/>
    <col min="3327" max="3337" width="4.140625" style="5" customWidth="1"/>
    <col min="3338" max="3338" width="5" style="5" customWidth="1"/>
    <col min="3339" max="3341" width="4.140625" style="5" customWidth="1"/>
    <col min="3342" max="3342" width="4.5703125" style="5" customWidth="1"/>
    <col min="3343" max="3349" width="3.28515625" style="5" customWidth="1"/>
    <col min="3350" max="3350" width="15" style="5" customWidth="1"/>
    <col min="3351" max="3351" width="15.28515625" style="5" customWidth="1"/>
    <col min="3352" max="3352" width="14.42578125" style="5" customWidth="1"/>
    <col min="3353" max="3582" width="9.140625" style="5"/>
    <col min="3583" max="3593" width="4.140625" style="5" customWidth="1"/>
    <col min="3594" max="3594" width="5" style="5" customWidth="1"/>
    <col min="3595" max="3597" width="4.140625" style="5" customWidth="1"/>
    <col min="3598" max="3598" width="4.5703125" style="5" customWidth="1"/>
    <col min="3599" max="3605" width="3.28515625" style="5" customWidth="1"/>
    <col min="3606" max="3606" width="15" style="5" customWidth="1"/>
    <col min="3607" max="3607" width="15.28515625" style="5" customWidth="1"/>
    <col min="3608" max="3608" width="14.42578125" style="5" customWidth="1"/>
    <col min="3609" max="3838" width="9.140625" style="5"/>
    <col min="3839" max="3849" width="4.140625" style="5" customWidth="1"/>
    <col min="3850" max="3850" width="5" style="5" customWidth="1"/>
    <col min="3851" max="3853" width="4.140625" style="5" customWidth="1"/>
    <col min="3854" max="3854" width="4.5703125" style="5" customWidth="1"/>
    <col min="3855" max="3861" width="3.28515625" style="5" customWidth="1"/>
    <col min="3862" max="3862" width="15" style="5" customWidth="1"/>
    <col min="3863" max="3863" width="15.28515625" style="5" customWidth="1"/>
    <col min="3864" max="3864" width="14.42578125" style="5" customWidth="1"/>
    <col min="3865" max="4094" width="9.140625" style="5"/>
    <col min="4095" max="4105" width="4.140625" style="5" customWidth="1"/>
    <col min="4106" max="4106" width="5" style="5" customWidth="1"/>
    <col min="4107" max="4109" width="4.140625" style="5" customWidth="1"/>
    <col min="4110" max="4110" width="4.5703125" style="5" customWidth="1"/>
    <col min="4111" max="4117" width="3.28515625" style="5" customWidth="1"/>
    <col min="4118" max="4118" width="15" style="5" customWidth="1"/>
    <col min="4119" max="4119" width="15.28515625" style="5" customWidth="1"/>
    <col min="4120" max="4120" width="14.42578125" style="5" customWidth="1"/>
    <col min="4121" max="4350" width="9.140625" style="5"/>
    <col min="4351" max="4361" width="4.140625" style="5" customWidth="1"/>
    <col min="4362" max="4362" width="5" style="5" customWidth="1"/>
    <col min="4363" max="4365" width="4.140625" style="5" customWidth="1"/>
    <col min="4366" max="4366" width="4.5703125" style="5" customWidth="1"/>
    <col min="4367" max="4373" width="3.28515625" style="5" customWidth="1"/>
    <col min="4374" max="4374" width="15" style="5" customWidth="1"/>
    <col min="4375" max="4375" width="15.28515625" style="5" customWidth="1"/>
    <col min="4376" max="4376" width="14.42578125" style="5" customWidth="1"/>
    <col min="4377" max="4606" width="9.140625" style="5"/>
    <col min="4607" max="4617" width="4.140625" style="5" customWidth="1"/>
    <col min="4618" max="4618" width="5" style="5" customWidth="1"/>
    <col min="4619" max="4621" width="4.140625" style="5" customWidth="1"/>
    <col min="4622" max="4622" width="4.5703125" style="5" customWidth="1"/>
    <col min="4623" max="4629" width="3.28515625" style="5" customWidth="1"/>
    <col min="4630" max="4630" width="15" style="5" customWidth="1"/>
    <col min="4631" max="4631" width="15.28515625" style="5" customWidth="1"/>
    <col min="4632" max="4632" width="14.42578125" style="5" customWidth="1"/>
    <col min="4633" max="4862" width="9.140625" style="5"/>
    <col min="4863" max="4873" width="4.140625" style="5" customWidth="1"/>
    <col min="4874" max="4874" width="5" style="5" customWidth="1"/>
    <col min="4875" max="4877" width="4.140625" style="5" customWidth="1"/>
    <col min="4878" max="4878" width="4.5703125" style="5" customWidth="1"/>
    <col min="4879" max="4885" width="3.28515625" style="5" customWidth="1"/>
    <col min="4886" max="4886" width="15" style="5" customWidth="1"/>
    <col min="4887" max="4887" width="15.28515625" style="5" customWidth="1"/>
    <col min="4888" max="4888" width="14.42578125" style="5" customWidth="1"/>
    <col min="4889" max="5118" width="9.140625" style="5"/>
    <col min="5119" max="5129" width="4.140625" style="5" customWidth="1"/>
    <col min="5130" max="5130" width="5" style="5" customWidth="1"/>
    <col min="5131" max="5133" width="4.140625" style="5" customWidth="1"/>
    <col min="5134" max="5134" width="4.5703125" style="5" customWidth="1"/>
    <col min="5135" max="5141" width="3.28515625" style="5" customWidth="1"/>
    <col min="5142" max="5142" width="15" style="5" customWidth="1"/>
    <col min="5143" max="5143" width="15.28515625" style="5" customWidth="1"/>
    <col min="5144" max="5144" width="14.42578125" style="5" customWidth="1"/>
    <col min="5145" max="5374" width="9.140625" style="5"/>
    <col min="5375" max="5385" width="4.140625" style="5" customWidth="1"/>
    <col min="5386" max="5386" width="5" style="5" customWidth="1"/>
    <col min="5387" max="5389" width="4.140625" style="5" customWidth="1"/>
    <col min="5390" max="5390" width="4.5703125" style="5" customWidth="1"/>
    <col min="5391" max="5397" width="3.28515625" style="5" customWidth="1"/>
    <col min="5398" max="5398" width="15" style="5" customWidth="1"/>
    <col min="5399" max="5399" width="15.28515625" style="5" customWidth="1"/>
    <col min="5400" max="5400" width="14.42578125" style="5" customWidth="1"/>
    <col min="5401" max="5630" width="9.140625" style="5"/>
    <col min="5631" max="5641" width="4.140625" style="5" customWidth="1"/>
    <col min="5642" max="5642" width="5" style="5" customWidth="1"/>
    <col min="5643" max="5645" width="4.140625" style="5" customWidth="1"/>
    <col min="5646" max="5646" width="4.5703125" style="5" customWidth="1"/>
    <col min="5647" max="5653" width="3.28515625" style="5" customWidth="1"/>
    <col min="5654" max="5654" width="15" style="5" customWidth="1"/>
    <col min="5655" max="5655" width="15.28515625" style="5" customWidth="1"/>
    <col min="5656" max="5656" width="14.42578125" style="5" customWidth="1"/>
    <col min="5657" max="5886" width="9.140625" style="5"/>
    <col min="5887" max="5897" width="4.140625" style="5" customWidth="1"/>
    <col min="5898" max="5898" width="5" style="5" customWidth="1"/>
    <col min="5899" max="5901" width="4.140625" style="5" customWidth="1"/>
    <col min="5902" max="5902" width="4.5703125" style="5" customWidth="1"/>
    <col min="5903" max="5909" width="3.28515625" style="5" customWidth="1"/>
    <col min="5910" max="5910" width="15" style="5" customWidth="1"/>
    <col min="5911" max="5911" width="15.28515625" style="5" customWidth="1"/>
    <col min="5912" max="5912" width="14.42578125" style="5" customWidth="1"/>
    <col min="5913" max="6142" width="9.140625" style="5"/>
    <col min="6143" max="6153" width="4.140625" style="5" customWidth="1"/>
    <col min="6154" max="6154" width="5" style="5" customWidth="1"/>
    <col min="6155" max="6157" width="4.140625" style="5" customWidth="1"/>
    <col min="6158" max="6158" width="4.5703125" style="5" customWidth="1"/>
    <col min="6159" max="6165" width="3.28515625" style="5" customWidth="1"/>
    <col min="6166" max="6166" width="15" style="5" customWidth="1"/>
    <col min="6167" max="6167" width="15.28515625" style="5" customWidth="1"/>
    <col min="6168" max="6168" width="14.42578125" style="5" customWidth="1"/>
    <col min="6169" max="6398" width="9.140625" style="5"/>
    <col min="6399" max="6409" width="4.140625" style="5" customWidth="1"/>
    <col min="6410" max="6410" width="5" style="5" customWidth="1"/>
    <col min="6411" max="6413" width="4.140625" style="5" customWidth="1"/>
    <col min="6414" max="6414" width="4.5703125" style="5" customWidth="1"/>
    <col min="6415" max="6421" width="3.28515625" style="5" customWidth="1"/>
    <col min="6422" max="6422" width="15" style="5" customWidth="1"/>
    <col min="6423" max="6423" width="15.28515625" style="5" customWidth="1"/>
    <col min="6424" max="6424" width="14.42578125" style="5" customWidth="1"/>
    <col min="6425" max="6654" width="9.140625" style="5"/>
    <col min="6655" max="6665" width="4.140625" style="5" customWidth="1"/>
    <col min="6666" max="6666" width="5" style="5" customWidth="1"/>
    <col min="6667" max="6669" width="4.140625" style="5" customWidth="1"/>
    <col min="6670" max="6670" width="4.5703125" style="5" customWidth="1"/>
    <col min="6671" max="6677" width="3.28515625" style="5" customWidth="1"/>
    <col min="6678" max="6678" width="15" style="5" customWidth="1"/>
    <col min="6679" max="6679" width="15.28515625" style="5" customWidth="1"/>
    <col min="6680" max="6680" width="14.42578125" style="5" customWidth="1"/>
    <col min="6681" max="6910" width="9.140625" style="5"/>
    <col min="6911" max="6921" width="4.140625" style="5" customWidth="1"/>
    <col min="6922" max="6922" width="5" style="5" customWidth="1"/>
    <col min="6923" max="6925" width="4.140625" style="5" customWidth="1"/>
    <col min="6926" max="6926" width="4.5703125" style="5" customWidth="1"/>
    <col min="6927" max="6933" width="3.28515625" style="5" customWidth="1"/>
    <col min="6934" max="6934" width="15" style="5" customWidth="1"/>
    <col min="6935" max="6935" width="15.28515625" style="5" customWidth="1"/>
    <col min="6936" max="6936" width="14.42578125" style="5" customWidth="1"/>
    <col min="6937" max="7166" width="9.140625" style="5"/>
    <col min="7167" max="7177" width="4.140625" style="5" customWidth="1"/>
    <col min="7178" max="7178" width="5" style="5" customWidth="1"/>
    <col min="7179" max="7181" width="4.140625" style="5" customWidth="1"/>
    <col min="7182" max="7182" width="4.5703125" style="5" customWidth="1"/>
    <col min="7183" max="7189" width="3.28515625" style="5" customWidth="1"/>
    <col min="7190" max="7190" width="15" style="5" customWidth="1"/>
    <col min="7191" max="7191" width="15.28515625" style="5" customWidth="1"/>
    <col min="7192" max="7192" width="14.42578125" style="5" customWidth="1"/>
    <col min="7193" max="7422" width="9.140625" style="5"/>
    <col min="7423" max="7433" width="4.140625" style="5" customWidth="1"/>
    <col min="7434" max="7434" width="5" style="5" customWidth="1"/>
    <col min="7435" max="7437" width="4.140625" style="5" customWidth="1"/>
    <col min="7438" max="7438" width="4.5703125" style="5" customWidth="1"/>
    <col min="7439" max="7445" width="3.28515625" style="5" customWidth="1"/>
    <col min="7446" max="7446" width="15" style="5" customWidth="1"/>
    <col min="7447" max="7447" width="15.28515625" style="5" customWidth="1"/>
    <col min="7448" max="7448" width="14.42578125" style="5" customWidth="1"/>
    <col min="7449" max="7678" width="9.140625" style="5"/>
    <col min="7679" max="7689" width="4.140625" style="5" customWidth="1"/>
    <col min="7690" max="7690" width="5" style="5" customWidth="1"/>
    <col min="7691" max="7693" width="4.140625" style="5" customWidth="1"/>
    <col min="7694" max="7694" width="4.5703125" style="5" customWidth="1"/>
    <col min="7695" max="7701" width="3.28515625" style="5" customWidth="1"/>
    <col min="7702" max="7702" width="15" style="5" customWidth="1"/>
    <col min="7703" max="7703" width="15.28515625" style="5" customWidth="1"/>
    <col min="7704" max="7704" width="14.42578125" style="5" customWidth="1"/>
    <col min="7705" max="7934" width="9.140625" style="5"/>
    <col min="7935" max="7945" width="4.140625" style="5" customWidth="1"/>
    <col min="7946" max="7946" width="5" style="5" customWidth="1"/>
    <col min="7947" max="7949" width="4.140625" style="5" customWidth="1"/>
    <col min="7950" max="7950" width="4.5703125" style="5" customWidth="1"/>
    <col min="7951" max="7957" width="3.28515625" style="5" customWidth="1"/>
    <col min="7958" max="7958" width="15" style="5" customWidth="1"/>
    <col min="7959" max="7959" width="15.28515625" style="5" customWidth="1"/>
    <col min="7960" max="7960" width="14.42578125" style="5" customWidth="1"/>
    <col min="7961" max="8190" width="9.140625" style="5"/>
    <col min="8191" max="8201" width="4.140625" style="5" customWidth="1"/>
    <col min="8202" max="8202" width="5" style="5" customWidth="1"/>
    <col min="8203" max="8205" width="4.140625" style="5" customWidth="1"/>
    <col min="8206" max="8206" width="4.5703125" style="5" customWidth="1"/>
    <col min="8207" max="8213" width="3.28515625" style="5" customWidth="1"/>
    <col min="8214" max="8214" width="15" style="5" customWidth="1"/>
    <col min="8215" max="8215" width="15.28515625" style="5" customWidth="1"/>
    <col min="8216" max="8216" width="14.42578125" style="5" customWidth="1"/>
    <col min="8217" max="8446" width="9.140625" style="5"/>
    <col min="8447" max="8457" width="4.140625" style="5" customWidth="1"/>
    <col min="8458" max="8458" width="5" style="5" customWidth="1"/>
    <col min="8459" max="8461" width="4.140625" style="5" customWidth="1"/>
    <col min="8462" max="8462" width="4.5703125" style="5" customWidth="1"/>
    <col min="8463" max="8469" width="3.28515625" style="5" customWidth="1"/>
    <col min="8470" max="8470" width="15" style="5" customWidth="1"/>
    <col min="8471" max="8471" width="15.28515625" style="5" customWidth="1"/>
    <col min="8472" max="8472" width="14.42578125" style="5" customWidth="1"/>
    <col min="8473" max="8702" width="9.140625" style="5"/>
    <col min="8703" max="8713" width="4.140625" style="5" customWidth="1"/>
    <col min="8714" max="8714" width="5" style="5" customWidth="1"/>
    <col min="8715" max="8717" width="4.140625" style="5" customWidth="1"/>
    <col min="8718" max="8718" width="4.5703125" style="5" customWidth="1"/>
    <col min="8719" max="8725" width="3.28515625" style="5" customWidth="1"/>
    <col min="8726" max="8726" width="15" style="5" customWidth="1"/>
    <col min="8727" max="8727" width="15.28515625" style="5" customWidth="1"/>
    <col min="8728" max="8728" width="14.42578125" style="5" customWidth="1"/>
    <col min="8729" max="8958" width="9.140625" style="5"/>
    <col min="8959" max="8969" width="4.140625" style="5" customWidth="1"/>
    <col min="8970" max="8970" width="5" style="5" customWidth="1"/>
    <col min="8971" max="8973" width="4.140625" style="5" customWidth="1"/>
    <col min="8974" max="8974" width="4.5703125" style="5" customWidth="1"/>
    <col min="8975" max="8981" width="3.28515625" style="5" customWidth="1"/>
    <col min="8982" max="8982" width="15" style="5" customWidth="1"/>
    <col min="8983" max="8983" width="15.28515625" style="5" customWidth="1"/>
    <col min="8984" max="8984" width="14.42578125" style="5" customWidth="1"/>
    <col min="8985" max="9214" width="9.140625" style="5"/>
    <col min="9215" max="9225" width="4.140625" style="5" customWidth="1"/>
    <col min="9226" max="9226" width="5" style="5" customWidth="1"/>
    <col min="9227" max="9229" width="4.140625" style="5" customWidth="1"/>
    <col min="9230" max="9230" width="4.5703125" style="5" customWidth="1"/>
    <col min="9231" max="9237" width="3.28515625" style="5" customWidth="1"/>
    <col min="9238" max="9238" width="15" style="5" customWidth="1"/>
    <col min="9239" max="9239" width="15.28515625" style="5" customWidth="1"/>
    <col min="9240" max="9240" width="14.42578125" style="5" customWidth="1"/>
    <col min="9241" max="9470" width="9.140625" style="5"/>
    <col min="9471" max="9481" width="4.140625" style="5" customWidth="1"/>
    <col min="9482" max="9482" width="5" style="5" customWidth="1"/>
    <col min="9483" max="9485" width="4.140625" style="5" customWidth="1"/>
    <col min="9486" max="9486" width="4.5703125" style="5" customWidth="1"/>
    <col min="9487" max="9493" width="3.28515625" style="5" customWidth="1"/>
    <col min="9494" max="9494" width="15" style="5" customWidth="1"/>
    <col min="9495" max="9495" width="15.28515625" style="5" customWidth="1"/>
    <col min="9496" max="9496" width="14.42578125" style="5" customWidth="1"/>
    <col min="9497" max="9726" width="9.140625" style="5"/>
    <col min="9727" max="9737" width="4.140625" style="5" customWidth="1"/>
    <col min="9738" max="9738" width="5" style="5" customWidth="1"/>
    <col min="9739" max="9741" width="4.140625" style="5" customWidth="1"/>
    <col min="9742" max="9742" width="4.5703125" style="5" customWidth="1"/>
    <col min="9743" max="9749" width="3.28515625" style="5" customWidth="1"/>
    <col min="9750" max="9750" width="15" style="5" customWidth="1"/>
    <col min="9751" max="9751" width="15.28515625" style="5" customWidth="1"/>
    <col min="9752" max="9752" width="14.42578125" style="5" customWidth="1"/>
    <col min="9753" max="9982" width="9.140625" style="5"/>
    <col min="9983" max="9993" width="4.140625" style="5" customWidth="1"/>
    <col min="9994" max="9994" width="5" style="5" customWidth="1"/>
    <col min="9995" max="9997" width="4.140625" style="5" customWidth="1"/>
    <col min="9998" max="9998" width="4.5703125" style="5" customWidth="1"/>
    <col min="9999" max="10005" width="3.28515625" style="5" customWidth="1"/>
    <col min="10006" max="10006" width="15" style="5" customWidth="1"/>
    <col min="10007" max="10007" width="15.28515625" style="5" customWidth="1"/>
    <col min="10008" max="10008" width="14.42578125" style="5" customWidth="1"/>
    <col min="10009" max="10238" width="9.140625" style="5"/>
    <col min="10239" max="10249" width="4.140625" style="5" customWidth="1"/>
    <col min="10250" max="10250" width="5" style="5" customWidth="1"/>
    <col min="10251" max="10253" width="4.140625" style="5" customWidth="1"/>
    <col min="10254" max="10254" width="4.5703125" style="5" customWidth="1"/>
    <col min="10255" max="10261" width="3.28515625" style="5" customWidth="1"/>
    <col min="10262" max="10262" width="15" style="5" customWidth="1"/>
    <col min="10263" max="10263" width="15.28515625" style="5" customWidth="1"/>
    <col min="10264" max="10264" width="14.42578125" style="5" customWidth="1"/>
    <col min="10265" max="10494" width="9.140625" style="5"/>
    <col min="10495" max="10505" width="4.140625" style="5" customWidth="1"/>
    <col min="10506" max="10506" width="5" style="5" customWidth="1"/>
    <col min="10507" max="10509" width="4.140625" style="5" customWidth="1"/>
    <col min="10510" max="10510" width="4.5703125" style="5" customWidth="1"/>
    <col min="10511" max="10517" width="3.28515625" style="5" customWidth="1"/>
    <col min="10518" max="10518" width="15" style="5" customWidth="1"/>
    <col min="10519" max="10519" width="15.28515625" style="5" customWidth="1"/>
    <col min="10520" max="10520" width="14.42578125" style="5" customWidth="1"/>
    <col min="10521" max="10750" width="9.140625" style="5"/>
    <col min="10751" max="10761" width="4.140625" style="5" customWidth="1"/>
    <col min="10762" max="10762" width="5" style="5" customWidth="1"/>
    <col min="10763" max="10765" width="4.140625" style="5" customWidth="1"/>
    <col min="10766" max="10766" width="4.5703125" style="5" customWidth="1"/>
    <col min="10767" max="10773" width="3.28515625" style="5" customWidth="1"/>
    <col min="10774" max="10774" width="15" style="5" customWidth="1"/>
    <col min="10775" max="10775" width="15.28515625" style="5" customWidth="1"/>
    <col min="10776" max="10776" width="14.42578125" style="5" customWidth="1"/>
    <col min="10777" max="11006" width="9.140625" style="5"/>
    <col min="11007" max="11017" width="4.140625" style="5" customWidth="1"/>
    <col min="11018" max="11018" width="5" style="5" customWidth="1"/>
    <col min="11019" max="11021" width="4.140625" style="5" customWidth="1"/>
    <col min="11022" max="11022" width="4.5703125" style="5" customWidth="1"/>
    <col min="11023" max="11029" width="3.28515625" style="5" customWidth="1"/>
    <col min="11030" max="11030" width="15" style="5" customWidth="1"/>
    <col min="11031" max="11031" width="15.28515625" style="5" customWidth="1"/>
    <col min="11032" max="11032" width="14.42578125" style="5" customWidth="1"/>
    <col min="11033" max="11262" width="9.140625" style="5"/>
    <col min="11263" max="11273" width="4.140625" style="5" customWidth="1"/>
    <col min="11274" max="11274" width="5" style="5" customWidth="1"/>
    <col min="11275" max="11277" width="4.140625" style="5" customWidth="1"/>
    <col min="11278" max="11278" width="4.5703125" style="5" customWidth="1"/>
    <col min="11279" max="11285" width="3.28515625" style="5" customWidth="1"/>
    <col min="11286" max="11286" width="15" style="5" customWidth="1"/>
    <col min="11287" max="11287" width="15.28515625" style="5" customWidth="1"/>
    <col min="11288" max="11288" width="14.42578125" style="5" customWidth="1"/>
    <col min="11289" max="11518" width="9.140625" style="5"/>
    <col min="11519" max="11529" width="4.140625" style="5" customWidth="1"/>
    <col min="11530" max="11530" width="5" style="5" customWidth="1"/>
    <col min="11531" max="11533" width="4.140625" style="5" customWidth="1"/>
    <col min="11534" max="11534" width="4.5703125" style="5" customWidth="1"/>
    <col min="11535" max="11541" width="3.28515625" style="5" customWidth="1"/>
    <col min="11542" max="11542" width="15" style="5" customWidth="1"/>
    <col min="11543" max="11543" width="15.28515625" style="5" customWidth="1"/>
    <col min="11544" max="11544" width="14.42578125" style="5" customWidth="1"/>
    <col min="11545" max="11774" width="9.140625" style="5"/>
    <col min="11775" max="11785" width="4.140625" style="5" customWidth="1"/>
    <col min="11786" max="11786" width="5" style="5" customWidth="1"/>
    <col min="11787" max="11789" width="4.140625" style="5" customWidth="1"/>
    <col min="11790" max="11790" width="4.5703125" style="5" customWidth="1"/>
    <col min="11791" max="11797" width="3.28515625" style="5" customWidth="1"/>
    <col min="11798" max="11798" width="15" style="5" customWidth="1"/>
    <col min="11799" max="11799" width="15.28515625" style="5" customWidth="1"/>
    <col min="11800" max="11800" width="14.42578125" style="5" customWidth="1"/>
    <col min="11801" max="12030" width="9.140625" style="5"/>
    <col min="12031" max="12041" width="4.140625" style="5" customWidth="1"/>
    <col min="12042" max="12042" width="5" style="5" customWidth="1"/>
    <col min="12043" max="12045" width="4.140625" style="5" customWidth="1"/>
    <col min="12046" max="12046" width="4.5703125" style="5" customWidth="1"/>
    <col min="12047" max="12053" width="3.28515625" style="5" customWidth="1"/>
    <col min="12054" max="12054" width="15" style="5" customWidth="1"/>
    <col min="12055" max="12055" width="15.28515625" style="5" customWidth="1"/>
    <col min="12056" max="12056" width="14.42578125" style="5" customWidth="1"/>
    <col min="12057" max="12286" width="9.140625" style="5"/>
    <col min="12287" max="12297" width="4.140625" style="5" customWidth="1"/>
    <col min="12298" max="12298" width="5" style="5" customWidth="1"/>
    <col min="12299" max="12301" width="4.140625" style="5" customWidth="1"/>
    <col min="12302" max="12302" width="4.5703125" style="5" customWidth="1"/>
    <col min="12303" max="12309" width="3.28515625" style="5" customWidth="1"/>
    <col min="12310" max="12310" width="15" style="5" customWidth="1"/>
    <col min="12311" max="12311" width="15.28515625" style="5" customWidth="1"/>
    <col min="12312" max="12312" width="14.42578125" style="5" customWidth="1"/>
    <col min="12313" max="12542" width="9.140625" style="5"/>
    <col min="12543" max="12553" width="4.140625" style="5" customWidth="1"/>
    <col min="12554" max="12554" width="5" style="5" customWidth="1"/>
    <col min="12555" max="12557" width="4.140625" style="5" customWidth="1"/>
    <col min="12558" max="12558" width="4.5703125" style="5" customWidth="1"/>
    <col min="12559" max="12565" width="3.28515625" style="5" customWidth="1"/>
    <col min="12566" max="12566" width="15" style="5" customWidth="1"/>
    <col min="12567" max="12567" width="15.28515625" style="5" customWidth="1"/>
    <col min="12568" max="12568" width="14.42578125" style="5" customWidth="1"/>
    <col min="12569" max="12798" width="9.140625" style="5"/>
    <col min="12799" max="12809" width="4.140625" style="5" customWidth="1"/>
    <col min="12810" max="12810" width="5" style="5" customWidth="1"/>
    <col min="12811" max="12813" width="4.140625" style="5" customWidth="1"/>
    <col min="12814" max="12814" width="4.5703125" style="5" customWidth="1"/>
    <col min="12815" max="12821" width="3.28515625" style="5" customWidth="1"/>
    <col min="12822" max="12822" width="15" style="5" customWidth="1"/>
    <col min="12823" max="12823" width="15.28515625" style="5" customWidth="1"/>
    <col min="12824" max="12824" width="14.42578125" style="5" customWidth="1"/>
    <col min="12825" max="13054" width="9.140625" style="5"/>
    <col min="13055" max="13065" width="4.140625" style="5" customWidth="1"/>
    <col min="13066" max="13066" width="5" style="5" customWidth="1"/>
    <col min="13067" max="13069" width="4.140625" style="5" customWidth="1"/>
    <col min="13070" max="13070" width="4.5703125" style="5" customWidth="1"/>
    <col min="13071" max="13077" width="3.28515625" style="5" customWidth="1"/>
    <col min="13078" max="13078" width="15" style="5" customWidth="1"/>
    <col min="13079" max="13079" width="15.28515625" style="5" customWidth="1"/>
    <col min="13080" max="13080" width="14.42578125" style="5" customWidth="1"/>
    <col min="13081" max="13310" width="9.140625" style="5"/>
    <col min="13311" max="13321" width="4.140625" style="5" customWidth="1"/>
    <col min="13322" max="13322" width="5" style="5" customWidth="1"/>
    <col min="13323" max="13325" width="4.140625" style="5" customWidth="1"/>
    <col min="13326" max="13326" width="4.5703125" style="5" customWidth="1"/>
    <col min="13327" max="13333" width="3.28515625" style="5" customWidth="1"/>
    <col min="13334" max="13334" width="15" style="5" customWidth="1"/>
    <col min="13335" max="13335" width="15.28515625" style="5" customWidth="1"/>
    <col min="13336" max="13336" width="14.42578125" style="5" customWidth="1"/>
    <col min="13337" max="13566" width="9.140625" style="5"/>
    <col min="13567" max="13577" width="4.140625" style="5" customWidth="1"/>
    <col min="13578" max="13578" width="5" style="5" customWidth="1"/>
    <col min="13579" max="13581" width="4.140625" style="5" customWidth="1"/>
    <col min="13582" max="13582" width="4.5703125" style="5" customWidth="1"/>
    <col min="13583" max="13589" width="3.28515625" style="5" customWidth="1"/>
    <col min="13590" max="13590" width="15" style="5" customWidth="1"/>
    <col min="13591" max="13591" width="15.28515625" style="5" customWidth="1"/>
    <col min="13592" max="13592" width="14.42578125" style="5" customWidth="1"/>
    <col min="13593" max="13822" width="9.140625" style="5"/>
    <col min="13823" max="13833" width="4.140625" style="5" customWidth="1"/>
    <col min="13834" max="13834" width="5" style="5" customWidth="1"/>
    <col min="13835" max="13837" width="4.140625" style="5" customWidth="1"/>
    <col min="13838" max="13838" width="4.5703125" style="5" customWidth="1"/>
    <col min="13839" max="13845" width="3.28515625" style="5" customWidth="1"/>
    <col min="13846" max="13846" width="15" style="5" customWidth="1"/>
    <col min="13847" max="13847" width="15.28515625" style="5" customWidth="1"/>
    <col min="13848" max="13848" width="14.42578125" style="5" customWidth="1"/>
    <col min="13849" max="14078" width="9.140625" style="5"/>
    <col min="14079" max="14089" width="4.140625" style="5" customWidth="1"/>
    <col min="14090" max="14090" width="5" style="5" customWidth="1"/>
    <col min="14091" max="14093" width="4.140625" style="5" customWidth="1"/>
    <col min="14094" max="14094" width="4.5703125" style="5" customWidth="1"/>
    <col min="14095" max="14101" width="3.28515625" style="5" customWidth="1"/>
    <col min="14102" max="14102" width="15" style="5" customWidth="1"/>
    <col min="14103" max="14103" width="15.28515625" style="5" customWidth="1"/>
    <col min="14104" max="14104" width="14.42578125" style="5" customWidth="1"/>
    <col min="14105" max="14334" width="9.140625" style="5"/>
    <col min="14335" max="14345" width="4.140625" style="5" customWidth="1"/>
    <col min="14346" max="14346" width="5" style="5" customWidth="1"/>
    <col min="14347" max="14349" width="4.140625" style="5" customWidth="1"/>
    <col min="14350" max="14350" width="4.5703125" style="5" customWidth="1"/>
    <col min="14351" max="14357" width="3.28515625" style="5" customWidth="1"/>
    <col min="14358" max="14358" width="15" style="5" customWidth="1"/>
    <col min="14359" max="14359" width="15.28515625" style="5" customWidth="1"/>
    <col min="14360" max="14360" width="14.42578125" style="5" customWidth="1"/>
    <col min="14361" max="14590" width="9.140625" style="5"/>
    <col min="14591" max="14601" width="4.140625" style="5" customWidth="1"/>
    <col min="14602" max="14602" width="5" style="5" customWidth="1"/>
    <col min="14603" max="14605" width="4.140625" style="5" customWidth="1"/>
    <col min="14606" max="14606" width="4.5703125" style="5" customWidth="1"/>
    <col min="14607" max="14613" width="3.28515625" style="5" customWidth="1"/>
    <col min="14614" max="14614" width="15" style="5" customWidth="1"/>
    <col min="14615" max="14615" width="15.28515625" style="5" customWidth="1"/>
    <col min="14616" max="14616" width="14.42578125" style="5" customWidth="1"/>
    <col min="14617" max="14846" width="9.140625" style="5"/>
    <col min="14847" max="14857" width="4.140625" style="5" customWidth="1"/>
    <col min="14858" max="14858" width="5" style="5" customWidth="1"/>
    <col min="14859" max="14861" width="4.140625" style="5" customWidth="1"/>
    <col min="14862" max="14862" width="4.5703125" style="5" customWidth="1"/>
    <col min="14863" max="14869" width="3.28515625" style="5" customWidth="1"/>
    <col min="14870" max="14870" width="15" style="5" customWidth="1"/>
    <col min="14871" max="14871" width="15.28515625" style="5" customWidth="1"/>
    <col min="14872" max="14872" width="14.42578125" style="5" customWidth="1"/>
    <col min="14873" max="15102" width="9.140625" style="5"/>
    <col min="15103" max="15113" width="4.140625" style="5" customWidth="1"/>
    <col min="15114" max="15114" width="5" style="5" customWidth="1"/>
    <col min="15115" max="15117" width="4.140625" style="5" customWidth="1"/>
    <col min="15118" max="15118" width="4.5703125" style="5" customWidth="1"/>
    <col min="15119" max="15125" width="3.28515625" style="5" customWidth="1"/>
    <col min="15126" max="15126" width="15" style="5" customWidth="1"/>
    <col min="15127" max="15127" width="15.28515625" style="5" customWidth="1"/>
    <col min="15128" max="15128" width="14.42578125" style="5" customWidth="1"/>
    <col min="15129" max="15358" width="9.140625" style="5"/>
    <col min="15359" max="15369" width="4.140625" style="5" customWidth="1"/>
    <col min="15370" max="15370" width="5" style="5" customWidth="1"/>
    <col min="15371" max="15373" width="4.140625" style="5" customWidth="1"/>
    <col min="15374" max="15374" width="4.5703125" style="5" customWidth="1"/>
    <col min="15375" max="15381" width="3.28515625" style="5" customWidth="1"/>
    <col min="15382" max="15382" width="15" style="5" customWidth="1"/>
    <col min="15383" max="15383" width="15.28515625" style="5" customWidth="1"/>
    <col min="15384" max="15384" width="14.42578125" style="5" customWidth="1"/>
    <col min="15385" max="15614" width="9.140625" style="5"/>
    <col min="15615" max="15625" width="4.140625" style="5" customWidth="1"/>
    <col min="15626" max="15626" width="5" style="5" customWidth="1"/>
    <col min="15627" max="15629" width="4.140625" style="5" customWidth="1"/>
    <col min="15630" max="15630" width="4.5703125" style="5" customWidth="1"/>
    <col min="15631" max="15637" width="3.28515625" style="5" customWidth="1"/>
    <col min="15638" max="15638" width="15" style="5" customWidth="1"/>
    <col min="15639" max="15639" width="15.28515625" style="5" customWidth="1"/>
    <col min="15640" max="15640" width="14.42578125" style="5" customWidth="1"/>
    <col min="15641" max="15870" width="9.140625" style="5"/>
    <col min="15871" max="15881" width="4.140625" style="5" customWidth="1"/>
    <col min="15882" max="15882" width="5" style="5" customWidth="1"/>
    <col min="15883" max="15885" width="4.140625" style="5" customWidth="1"/>
    <col min="15886" max="15886" width="4.5703125" style="5" customWidth="1"/>
    <col min="15887" max="15893" width="3.28515625" style="5" customWidth="1"/>
    <col min="15894" max="15894" width="15" style="5" customWidth="1"/>
    <col min="15895" max="15895" width="15.28515625" style="5" customWidth="1"/>
    <col min="15896" max="15896" width="14.42578125" style="5" customWidth="1"/>
    <col min="15897" max="16126" width="9.140625" style="5"/>
    <col min="16127" max="16137" width="4.140625" style="5" customWidth="1"/>
    <col min="16138" max="16138" width="5" style="5" customWidth="1"/>
    <col min="16139" max="16141" width="4.140625" style="5" customWidth="1"/>
    <col min="16142" max="16142" width="4.5703125" style="5" customWidth="1"/>
    <col min="16143" max="16149" width="3.28515625" style="5" customWidth="1"/>
    <col min="16150" max="16150" width="15" style="5" customWidth="1"/>
    <col min="16151" max="16151" width="15.28515625" style="5" customWidth="1"/>
    <col min="16152" max="16152" width="14.42578125" style="5" customWidth="1"/>
    <col min="16153" max="16384" width="9.140625" style="5"/>
  </cols>
  <sheetData>
    <row r="1" spans="1:8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8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8" ht="14.25">
      <c r="A3" s="26" t="s">
        <v>565</v>
      </c>
      <c r="B3" s="74"/>
      <c r="C3" s="74"/>
      <c r="D3" s="273" t="str">
        <f>Деклар!G7</f>
        <v>2020 год</v>
      </c>
      <c r="E3" s="79"/>
      <c r="F3" s="79"/>
    </row>
    <row r="4" spans="1:8" ht="15.75">
      <c r="A4" s="1025" t="s">
        <v>114</v>
      </c>
      <c r="B4" s="1025"/>
      <c r="C4" s="1025"/>
      <c r="D4" s="1025"/>
      <c r="E4" s="1025"/>
      <c r="F4" s="1025"/>
    </row>
    <row r="5" spans="1:8" ht="30" customHeight="1">
      <c r="A5" s="933" t="s">
        <v>606</v>
      </c>
      <c r="B5" s="933"/>
      <c r="C5" s="933"/>
      <c r="D5" s="933"/>
      <c r="E5" s="933"/>
      <c r="F5" s="933"/>
    </row>
    <row r="6" spans="1:8" ht="13.5" thickBot="1">
      <c r="A6" s="1026"/>
      <c r="B6" s="1026"/>
      <c r="C6" s="1026"/>
      <c r="D6" s="1026"/>
      <c r="E6" s="1026"/>
      <c r="F6" s="1026"/>
    </row>
    <row r="7" spans="1:8" ht="59.25" customHeight="1" thickBot="1">
      <c r="A7" s="118" t="s">
        <v>242</v>
      </c>
      <c r="B7" s="1031" t="s">
        <v>278</v>
      </c>
      <c r="C7" s="1032"/>
      <c r="D7" s="1087" t="s">
        <v>313</v>
      </c>
      <c r="E7" s="1088"/>
      <c r="F7" s="135" t="s">
        <v>315</v>
      </c>
      <c r="G7" s="135" t="s">
        <v>853</v>
      </c>
      <c r="H7" s="135" t="s">
        <v>854</v>
      </c>
    </row>
    <row r="8" spans="1:8" ht="15.75" customHeight="1" thickBot="1">
      <c r="A8" s="48">
        <v>1</v>
      </c>
      <c r="B8" s="1033">
        <v>2</v>
      </c>
      <c r="C8" s="1034"/>
      <c r="D8" s="1033">
        <v>3</v>
      </c>
      <c r="E8" s="1060"/>
      <c r="F8" s="120">
        <v>4</v>
      </c>
      <c r="G8" s="120">
        <v>5</v>
      </c>
      <c r="H8" s="120">
        <v>6</v>
      </c>
    </row>
    <row r="9" spans="1:8" ht="26.25" customHeight="1">
      <c r="A9" s="544">
        <v>1</v>
      </c>
      <c r="B9" s="1077" t="s">
        <v>316</v>
      </c>
      <c r="C9" s="1078"/>
      <c r="D9" s="1091"/>
      <c r="E9" s="1092"/>
      <c r="F9" s="585"/>
      <c r="G9" s="585"/>
      <c r="H9" s="136">
        <f>F9-G9</f>
        <v>0</v>
      </c>
    </row>
    <row r="10" spans="1:8" ht="27.75" customHeight="1">
      <c r="A10" s="544"/>
      <c r="B10" s="1089" t="s">
        <v>317</v>
      </c>
      <c r="C10" s="1090"/>
      <c r="D10" s="1052"/>
      <c r="E10" s="1093"/>
      <c r="F10" s="586"/>
      <c r="G10" s="586"/>
      <c r="H10" s="137">
        <f t="shared" ref="H10:H12" si="0">F10-G10</f>
        <v>0</v>
      </c>
    </row>
    <row r="11" spans="1:8">
      <c r="A11" s="544"/>
      <c r="B11" s="1035"/>
      <c r="C11" s="1036"/>
      <c r="D11" s="1052"/>
      <c r="E11" s="1093"/>
      <c r="F11" s="586"/>
      <c r="G11" s="586"/>
      <c r="H11" s="137">
        <f t="shared" si="0"/>
        <v>0</v>
      </c>
    </row>
    <row r="12" spans="1:8" ht="15.75" customHeight="1" thickBot="1">
      <c r="A12" s="544"/>
      <c r="B12" s="1035"/>
      <c r="C12" s="1036"/>
      <c r="D12" s="1085"/>
      <c r="E12" s="1086"/>
      <c r="F12" s="587"/>
      <c r="G12" s="587"/>
      <c r="H12" s="138">
        <f t="shared" si="0"/>
        <v>0</v>
      </c>
    </row>
    <row r="13" spans="1:8" ht="34.5" customHeight="1" thickBot="1">
      <c r="A13" s="83"/>
      <c r="B13" s="949" t="s">
        <v>418</v>
      </c>
      <c r="C13" s="950"/>
      <c r="D13" s="950"/>
      <c r="E13" s="1037"/>
      <c r="F13" s="129">
        <f>SUM(F9:F12)</f>
        <v>0</v>
      </c>
      <c r="G13" s="354">
        <f t="shared" ref="G13:H13" si="1">SUM(G9:G12)</f>
        <v>0</v>
      </c>
      <c r="H13" s="354">
        <f t="shared" si="1"/>
        <v>0</v>
      </c>
    </row>
    <row r="15" spans="1:8" ht="25.5" customHeight="1">
      <c r="B15" s="69" t="s">
        <v>119</v>
      </c>
      <c r="C15" s="12"/>
      <c r="D15" s="12"/>
    </row>
    <row r="16" spans="1:8">
      <c r="C16" s="7" t="s">
        <v>120</v>
      </c>
      <c r="D16" s="7" t="s">
        <v>218</v>
      </c>
    </row>
  </sheetData>
  <mergeCells count="18">
    <mergeCell ref="B2:C2"/>
    <mergeCell ref="E2:F2"/>
    <mergeCell ref="A4:F4"/>
    <mergeCell ref="A5:F5"/>
    <mergeCell ref="A6:F6"/>
    <mergeCell ref="D12:E12"/>
    <mergeCell ref="B13:E13"/>
    <mergeCell ref="B12:C12"/>
    <mergeCell ref="B7:C7"/>
    <mergeCell ref="B8:C8"/>
    <mergeCell ref="D7:E7"/>
    <mergeCell ref="D8:E8"/>
    <mergeCell ref="B9:C9"/>
    <mergeCell ref="B10:C10"/>
    <mergeCell ref="B11:C11"/>
    <mergeCell ref="D9:E9"/>
    <mergeCell ref="D10:E10"/>
    <mergeCell ref="D11:E11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4" workbookViewId="0">
      <selection activeCell="G9" sqref="G9"/>
    </sheetView>
  </sheetViews>
  <sheetFormatPr defaultRowHeight="12.75"/>
  <cols>
    <col min="1" max="1" width="5.5703125" style="5" customWidth="1"/>
    <col min="2" max="2" width="16.7109375" style="5" customWidth="1"/>
    <col min="3" max="3" width="14.140625" style="7" customWidth="1"/>
    <col min="4" max="4" width="24.42578125" style="7" customWidth="1"/>
    <col min="5" max="5" width="4.140625" style="7" customWidth="1"/>
    <col min="6" max="6" width="17.140625" style="7" customWidth="1"/>
    <col min="7" max="9" width="4.140625" style="5" customWidth="1"/>
    <col min="10" max="10" width="5" style="5" customWidth="1"/>
    <col min="11" max="13" width="4.140625" style="5" customWidth="1"/>
    <col min="14" max="14" width="4.5703125" style="5" customWidth="1"/>
    <col min="15" max="21" width="3.28515625" style="5" customWidth="1"/>
    <col min="22" max="22" width="15" style="5" customWidth="1"/>
    <col min="23" max="23" width="15.28515625" style="5" customWidth="1"/>
    <col min="24" max="24" width="14.42578125" style="5" customWidth="1"/>
    <col min="25" max="254" width="9.140625" style="5"/>
    <col min="255" max="265" width="4.140625" style="5" customWidth="1"/>
    <col min="266" max="266" width="5" style="5" customWidth="1"/>
    <col min="267" max="269" width="4.140625" style="5" customWidth="1"/>
    <col min="270" max="270" width="4.5703125" style="5" customWidth="1"/>
    <col min="271" max="277" width="3.28515625" style="5" customWidth="1"/>
    <col min="278" max="278" width="15" style="5" customWidth="1"/>
    <col min="279" max="279" width="15.28515625" style="5" customWidth="1"/>
    <col min="280" max="280" width="14.42578125" style="5" customWidth="1"/>
    <col min="281" max="510" width="9.140625" style="5"/>
    <col min="511" max="521" width="4.140625" style="5" customWidth="1"/>
    <col min="522" max="522" width="5" style="5" customWidth="1"/>
    <col min="523" max="525" width="4.140625" style="5" customWidth="1"/>
    <col min="526" max="526" width="4.5703125" style="5" customWidth="1"/>
    <col min="527" max="533" width="3.28515625" style="5" customWidth="1"/>
    <col min="534" max="534" width="15" style="5" customWidth="1"/>
    <col min="535" max="535" width="15.28515625" style="5" customWidth="1"/>
    <col min="536" max="536" width="14.42578125" style="5" customWidth="1"/>
    <col min="537" max="766" width="9.140625" style="5"/>
    <col min="767" max="777" width="4.140625" style="5" customWidth="1"/>
    <col min="778" max="778" width="5" style="5" customWidth="1"/>
    <col min="779" max="781" width="4.140625" style="5" customWidth="1"/>
    <col min="782" max="782" width="4.5703125" style="5" customWidth="1"/>
    <col min="783" max="789" width="3.28515625" style="5" customWidth="1"/>
    <col min="790" max="790" width="15" style="5" customWidth="1"/>
    <col min="791" max="791" width="15.28515625" style="5" customWidth="1"/>
    <col min="792" max="792" width="14.42578125" style="5" customWidth="1"/>
    <col min="793" max="1022" width="9.140625" style="5"/>
    <col min="1023" max="1033" width="4.140625" style="5" customWidth="1"/>
    <col min="1034" max="1034" width="5" style="5" customWidth="1"/>
    <col min="1035" max="1037" width="4.140625" style="5" customWidth="1"/>
    <col min="1038" max="1038" width="4.5703125" style="5" customWidth="1"/>
    <col min="1039" max="1045" width="3.28515625" style="5" customWidth="1"/>
    <col min="1046" max="1046" width="15" style="5" customWidth="1"/>
    <col min="1047" max="1047" width="15.28515625" style="5" customWidth="1"/>
    <col min="1048" max="1048" width="14.42578125" style="5" customWidth="1"/>
    <col min="1049" max="1278" width="9.140625" style="5"/>
    <col min="1279" max="1289" width="4.140625" style="5" customWidth="1"/>
    <col min="1290" max="1290" width="5" style="5" customWidth="1"/>
    <col min="1291" max="1293" width="4.140625" style="5" customWidth="1"/>
    <col min="1294" max="1294" width="4.5703125" style="5" customWidth="1"/>
    <col min="1295" max="1301" width="3.28515625" style="5" customWidth="1"/>
    <col min="1302" max="1302" width="15" style="5" customWidth="1"/>
    <col min="1303" max="1303" width="15.28515625" style="5" customWidth="1"/>
    <col min="1304" max="1304" width="14.42578125" style="5" customWidth="1"/>
    <col min="1305" max="1534" width="9.140625" style="5"/>
    <col min="1535" max="1545" width="4.140625" style="5" customWidth="1"/>
    <col min="1546" max="1546" width="5" style="5" customWidth="1"/>
    <col min="1547" max="1549" width="4.140625" style="5" customWidth="1"/>
    <col min="1550" max="1550" width="4.5703125" style="5" customWidth="1"/>
    <col min="1551" max="1557" width="3.28515625" style="5" customWidth="1"/>
    <col min="1558" max="1558" width="15" style="5" customWidth="1"/>
    <col min="1559" max="1559" width="15.28515625" style="5" customWidth="1"/>
    <col min="1560" max="1560" width="14.42578125" style="5" customWidth="1"/>
    <col min="1561" max="1790" width="9.140625" style="5"/>
    <col min="1791" max="1801" width="4.140625" style="5" customWidth="1"/>
    <col min="1802" max="1802" width="5" style="5" customWidth="1"/>
    <col min="1803" max="1805" width="4.140625" style="5" customWidth="1"/>
    <col min="1806" max="1806" width="4.5703125" style="5" customWidth="1"/>
    <col min="1807" max="1813" width="3.28515625" style="5" customWidth="1"/>
    <col min="1814" max="1814" width="15" style="5" customWidth="1"/>
    <col min="1815" max="1815" width="15.28515625" style="5" customWidth="1"/>
    <col min="1816" max="1816" width="14.42578125" style="5" customWidth="1"/>
    <col min="1817" max="2046" width="9.140625" style="5"/>
    <col min="2047" max="2057" width="4.140625" style="5" customWidth="1"/>
    <col min="2058" max="2058" width="5" style="5" customWidth="1"/>
    <col min="2059" max="2061" width="4.140625" style="5" customWidth="1"/>
    <col min="2062" max="2062" width="4.5703125" style="5" customWidth="1"/>
    <col min="2063" max="2069" width="3.28515625" style="5" customWidth="1"/>
    <col min="2070" max="2070" width="15" style="5" customWidth="1"/>
    <col min="2071" max="2071" width="15.28515625" style="5" customWidth="1"/>
    <col min="2072" max="2072" width="14.42578125" style="5" customWidth="1"/>
    <col min="2073" max="2302" width="9.140625" style="5"/>
    <col min="2303" max="2313" width="4.140625" style="5" customWidth="1"/>
    <col min="2314" max="2314" width="5" style="5" customWidth="1"/>
    <col min="2315" max="2317" width="4.140625" style="5" customWidth="1"/>
    <col min="2318" max="2318" width="4.5703125" style="5" customWidth="1"/>
    <col min="2319" max="2325" width="3.28515625" style="5" customWidth="1"/>
    <col min="2326" max="2326" width="15" style="5" customWidth="1"/>
    <col min="2327" max="2327" width="15.28515625" style="5" customWidth="1"/>
    <col min="2328" max="2328" width="14.42578125" style="5" customWidth="1"/>
    <col min="2329" max="2558" width="9.140625" style="5"/>
    <col min="2559" max="2569" width="4.140625" style="5" customWidth="1"/>
    <col min="2570" max="2570" width="5" style="5" customWidth="1"/>
    <col min="2571" max="2573" width="4.140625" style="5" customWidth="1"/>
    <col min="2574" max="2574" width="4.5703125" style="5" customWidth="1"/>
    <col min="2575" max="2581" width="3.28515625" style="5" customWidth="1"/>
    <col min="2582" max="2582" width="15" style="5" customWidth="1"/>
    <col min="2583" max="2583" width="15.28515625" style="5" customWidth="1"/>
    <col min="2584" max="2584" width="14.42578125" style="5" customWidth="1"/>
    <col min="2585" max="2814" width="9.140625" style="5"/>
    <col min="2815" max="2825" width="4.140625" style="5" customWidth="1"/>
    <col min="2826" max="2826" width="5" style="5" customWidth="1"/>
    <col min="2827" max="2829" width="4.140625" style="5" customWidth="1"/>
    <col min="2830" max="2830" width="4.5703125" style="5" customWidth="1"/>
    <col min="2831" max="2837" width="3.28515625" style="5" customWidth="1"/>
    <col min="2838" max="2838" width="15" style="5" customWidth="1"/>
    <col min="2839" max="2839" width="15.28515625" style="5" customWidth="1"/>
    <col min="2840" max="2840" width="14.42578125" style="5" customWidth="1"/>
    <col min="2841" max="3070" width="9.140625" style="5"/>
    <col min="3071" max="3081" width="4.140625" style="5" customWidth="1"/>
    <col min="3082" max="3082" width="5" style="5" customWidth="1"/>
    <col min="3083" max="3085" width="4.140625" style="5" customWidth="1"/>
    <col min="3086" max="3086" width="4.5703125" style="5" customWidth="1"/>
    <col min="3087" max="3093" width="3.28515625" style="5" customWidth="1"/>
    <col min="3094" max="3094" width="15" style="5" customWidth="1"/>
    <col min="3095" max="3095" width="15.28515625" style="5" customWidth="1"/>
    <col min="3096" max="3096" width="14.42578125" style="5" customWidth="1"/>
    <col min="3097" max="3326" width="9.140625" style="5"/>
    <col min="3327" max="3337" width="4.140625" style="5" customWidth="1"/>
    <col min="3338" max="3338" width="5" style="5" customWidth="1"/>
    <col min="3339" max="3341" width="4.140625" style="5" customWidth="1"/>
    <col min="3342" max="3342" width="4.5703125" style="5" customWidth="1"/>
    <col min="3343" max="3349" width="3.28515625" style="5" customWidth="1"/>
    <col min="3350" max="3350" width="15" style="5" customWidth="1"/>
    <col min="3351" max="3351" width="15.28515625" style="5" customWidth="1"/>
    <col min="3352" max="3352" width="14.42578125" style="5" customWidth="1"/>
    <col min="3353" max="3582" width="9.140625" style="5"/>
    <col min="3583" max="3593" width="4.140625" style="5" customWidth="1"/>
    <col min="3594" max="3594" width="5" style="5" customWidth="1"/>
    <col min="3595" max="3597" width="4.140625" style="5" customWidth="1"/>
    <col min="3598" max="3598" width="4.5703125" style="5" customWidth="1"/>
    <col min="3599" max="3605" width="3.28515625" style="5" customWidth="1"/>
    <col min="3606" max="3606" width="15" style="5" customWidth="1"/>
    <col min="3607" max="3607" width="15.28515625" style="5" customWidth="1"/>
    <col min="3608" max="3608" width="14.42578125" style="5" customWidth="1"/>
    <col min="3609" max="3838" width="9.140625" style="5"/>
    <col min="3839" max="3849" width="4.140625" style="5" customWidth="1"/>
    <col min="3850" max="3850" width="5" style="5" customWidth="1"/>
    <col min="3851" max="3853" width="4.140625" style="5" customWidth="1"/>
    <col min="3854" max="3854" width="4.5703125" style="5" customWidth="1"/>
    <col min="3855" max="3861" width="3.28515625" style="5" customWidth="1"/>
    <col min="3862" max="3862" width="15" style="5" customWidth="1"/>
    <col min="3863" max="3863" width="15.28515625" style="5" customWidth="1"/>
    <col min="3864" max="3864" width="14.42578125" style="5" customWidth="1"/>
    <col min="3865" max="4094" width="9.140625" style="5"/>
    <col min="4095" max="4105" width="4.140625" style="5" customWidth="1"/>
    <col min="4106" max="4106" width="5" style="5" customWidth="1"/>
    <col min="4107" max="4109" width="4.140625" style="5" customWidth="1"/>
    <col min="4110" max="4110" width="4.5703125" style="5" customWidth="1"/>
    <col min="4111" max="4117" width="3.28515625" style="5" customWidth="1"/>
    <col min="4118" max="4118" width="15" style="5" customWidth="1"/>
    <col min="4119" max="4119" width="15.28515625" style="5" customWidth="1"/>
    <col min="4120" max="4120" width="14.42578125" style="5" customWidth="1"/>
    <col min="4121" max="4350" width="9.140625" style="5"/>
    <col min="4351" max="4361" width="4.140625" style="5" customWidth="1"/>
    <col min="4362" max="4362" width="5" style="5" customWidth="1"/>
    <col min="4363" max="4365" width="4.140625" style="5" customWidth="1"/>
    <col min="4366" max="4366" width="4.5703125" style="5" customWidth="1"/>
    <col min="4367" max="4373" width="3.28515625" style="5" customWidth="1"/>
    <col min="4374" max="4374" width="15" style="5" customWidth="1"/>
    <col min="4375" max="4375" width="15.28515625" style="5" customWidth="1"/>
    <col min="4376" max="4376" width="14.42578125" style="5" customWidth="1"/>
    <col min="4377" max="4606" width="9.140625" style="5"/>
    <col min="4607" max="4617" width="4.140625" style="5" customWidth="1"/>
    <col min="4618" max="4618" width="5" style="5" customWidth="1"/>
    <col min="4619" max="4621" width="4.140625" style="5" customWidth="1"/>
    <col min="4622" max="4622" width="4.5703125" style="5" customWidth="1"/>
    <col min="4623" max="4629" width="3.28515625" style="5" customWidth="1"/>
    <col min="4630" max="4630" width="15" style="5" customWidth="1"/>
    <col min="4631" max="4631" width="15.28515625" style="5" customWidth="1"/>
    <col min="4632" max="4632" width="14.42578125" style="5" customWidth="1"/>
    <col min="4633" max="4862" width="9.140625" style="5"/>
    <col min="4863" max="4873" width="4.140625" style="5" customWidth="1"/>
    <col min="4874" max="4874" width="5" style="5" customWidth="1"/>
    <col min="4875" max="4877" width="4.140625" style="5" customWidth="1"/>
    <col min="4878" max="4878" width="4.5703125" style="5" customWidth="1"/>
    <col min="4879" max="4885" width="3.28515625" style="5" customWidth="1"/>
    <col min="4886" max="4886" width="15" style="5" customWidth="1"/>
    <col min="4887" max="4887" width="15.28515625" style="5" customWidth="1"/>
    <col min="4888" max="4888" width="14.42578125" style="5" customWidth="1"/>
    <col min="4889" max="5118" width="9.140625" style="5"/>
    <col min="5119" max="5129" width="4.140625" style="5" customWidth="1"/>
    <col min="5130" max="5130" width="5" style="5" customWidth="1"/>
    <col min="5131" max="5133" width="4.140625" style="5" customWidth="1"/>
    <col min="5134" max="5134" width="4.5703125" style="5" customWidth="1"/>
    <col min="5135" max="5141" width="3.28515625" style="5" customWidth="1"/>
    <col min="5142" max="5142" width="15" style="5" customWidth="1"/>
    <col min="5143" max="5143" width="15.28515625" style="5" customWidth="1"/>
    <col min="5144" max="5144" width="14.42578125" style="5" customWidth="1"/>
    <col min="5145" max="5374" width="9.140625" style="5"/>
    <col min="5375" max="5385" width="4.140625" style="5" customWidth="1"/>
    <col min="5386" max="5386" width="5" style="5" customWidth="1"/>
    <col min="5387" max="5389" width="4.140625" style="5" customWidth="1"/>
    <col min="5390" max="5390" width="4.5703125" style="5" customWidth="1"/>
    <col min="5391" max="5397" width="3.28515625" style="5" customWidth="1"/>
    <col min="5398" max="5398" width="15" style="5" customWidth="1"/>
    <col min="5399" max="5399" width="15.28515625" style="5" customWidth="1"/>
    <col min="5400" max="5400" width="14.42578125" style="5" customWidth="1"/>
    <col min="5401" max="5630" width="9.140625" style="5"/>
    <col min="5631" max="5641" width="4.140625" style="5" customWidth="1"/>
    <col min="5642" max="5642" width="5" style="5" customWidth="1"/>
    <col min="5643" max="5645" width="4.140625" style="5" customWidth="1"/>
    <col min="5646" max="5646" width="4.5703125" style="5" customWidth="1"/>
    <col min="5647" max="5653" width="3.28515625" style="5" customWidth="1"/>
    <col min="5654" max="5654" width="15" style="5" customWidth="1"/>
    <col min="5655" max="5655" width="15.28515625" style="5" customWidth="1"/>
    <col min="5656" max="5656" width="14.42578125" style="5" customWidth="1"/>
    <col min="5657" max="5886" width="9.140625" style="5"/>
    <col min="5887" max="5897" width="4.140625" style="5" customWidth="1"/>
    <col min="5898" max="5898" width="5" style="5" customWidth="1"/>
    <col min="5899" max="5901" width="4.140625" style="5" customWidth="1"/>
    <col min="5902" max="5902" width="4.5703125" style="5" customWidth="1"/>
    <col min="5903" max="5909" width="3.28515625" style="5" customWidth="1"/>
    <col min="5910" max="5910" width="15" style="5" customWidth="1"/>
    <col min="5911" max="5911" width="15.28515625" style="5" customWidth="1"/>
    <col min="5912" max="5912" width="14.42578125" style="5" customWidth="1"/>
    <col min="5913" max="6142" width="9.140625" style="5"/>
    <col min="6143" max="6153" width="4.140625" style="5" customWidth="1"/>
    <col min="6154" max="6154" width="5" style="5" customWidth="1"/>
    <col min="6155" max="6157" width="4.140625" style="5" customWidth="1"/>
    <col min="6158" max="6158" width="4.5703125" style="5" customWidth="1"/>
    <col min="6159" max="6165" width="3.28515625" style="5" customWidth="1"/>
    <col min="6166" max="6166" width="15" style="5" customWidth="1"/>
    <col min="6167" max="6167" width="15.28515625" style="5" customWidth="1"/>
    <col min="6168" max="6168" width="14.42578125" style="5" customWidth="1"/>
    <col min="6169" max="6398" width="9.140625" style="5"/>
    <col min="6399" max="6409" width="4.140625" style="5" customWidth="1"/>
    <col min="6410" max="6410" width="5" style="5" customWidth="1"/>
    <col min="6411" max="6413" width="4.140625" style="5" customWidth="1"/>
    <col min="6414" max="6414" width="4.5703125" style="5" customWidth="1"/>
    <col min="6415" max="6421" width="3.28515625" style="5" customWidth="1"/>
    <col min="6422" max="6422" width="15" style="5" customWidth="1"/>
    <col min="6423" max="6423" width="15.28515625" style="5" customWidth="1"/>
    <col min="6424" max="6424" width="14.42578125" style="5" customWidth="1"/>
    <col min="6425" max="6654" width="9.140625" style="5"/>
    <col min="6655" max="6665" width="4.140625" style="5" customWidth="1"/>
    <col min="6666" max="6666" width="5" style="5" customWidth="1"/>
    <col min="6667" max="6669" width="4.140625" style="5" customWidth="1"/>
    <col min="6670" max="6670" width="4.5703125" style="5" customWidth="1"/>
    <col min="6671" max="6677" width="3.28515625" style="5" customWidth="1"/>
    <col min="6678" max="6678" width="15" style="5" customWidth="1"/>
    <col min="6679" max="6679" width="15.28515625" style="5" customWidth="1"/>
    <col min="6680" max="6680" width="14.42578125" style="5" customWidth="1"/>
    <col min="6681" max="6910" width="9.140625" style="5"/>
    <col min="6911" max="6921" width="4.140625" style="5" customWidth="1"/>
    <col min="6922" max="6922" width="5" style="5" customWidth="1"/>
    <col min="6923" max="6925" width="4.140625" style="5" customWidth="1"/>
    <col min="6926" max="6926" width="4.5703125" style="5" customWidth="1"/>
    <col min="6927" max="6933" width="3.28515625" style="5" customWidth="1"/>
    <col min="6934" max="6934" width="15" style="5" customWidth="1"/>
    <col min="6935" max="6935" width="15.28515625" style="5" customWidth="1"/>
    <col min="6936" max="6936" width="14.42578125" style="5" customWidth="1"/>
    <col min="6937" max="7166" width="9.140625" style="5"/>
    <col min="7167" max="7177" width="4.140625" style="5" customWidth="1"/>
    <col min="7178" max="7178" width="5" style="5" customWidth="1"/>
    <col min="7179" max="7181" width="4.140625" style="5" customWidth="1"/>
    <col min="7182" max="7182" width="4.5703125" style="5" customWidth="1"/>
    <col min="7183" max="7189" width="3.28515625" style="5" customWidth="1"/>
    <col min="7190" max="7190" width="15" style="5" customWidth="1"/>
    <col min="7191" max="7191" width="15.28515625" style="5" customWidth="1"/>
    <col min="7192" max="7192" width="14.42578125" style="5" customWidth="1"/>
    <col min="7193" max="7422" width="9.140625" style="5"/>
    <col min="7423" max="7433" width="4.140625" style="5" customWidth="1"/>
    <col min="7434" max="7434" width="5" style="5" customWidth="1"/>
    <col min="7435" max="7437" width="4.140625" style="5" customWidth="1"/>
    <col min="7438" max="7438" width="4.5703125" style="5" customWidth="1"/>
    <col min="7439" max="7445" width="3.28515625" style="5" customWidth="1"/>
    <col min="7446" max="7446" width="15" style="5" customWidth="1"/>
    <col min="7447" max="7447" width="15.28515625" style="5" customWidth="1"/>
    <col min="7448" max="7448" width="14.42578125" style="5" customWidth="1"/>
    <col min="7449" max="7678" width="9.140625" style="5"/>
    <col min="7679" max="7689" width="4.140625" style="5" customWidth="1"/>
    <col min="7690" max="7690" width="5" style="5" customWidth="1"/>
    <col min="7691" max="7693" width="4.140625" style="5" customWidth="1"/>
    <col min="7694" max="7694" width="4.5703125" style="5" customWidth="1"/>
    <col min="7695" max="7701" width="3.28515625" style="5" customWidth="1"/>
    <col min="7702" max="7702" width="15" style="5" customWidth="1"/>
    <col min="7703" max="7703" width="15.28515625" style="5" customWidth="1"/>
    <col min="7704" max="7704" width="14.42578125" style="5" customWidth="1"/>
    <col min="7705" max="7934" width="9.140625" style="5"/>
    <col min="7935" max="7945" width="4.140625" style="5" customWidth="1"/>
    <col min="7946" max="7946" width="5" style="5" customWidth="1"/>
    <col min="7947" max="7949" width="4.140625" style="5" customWidth="1"/>
    <col min="7950" max="7950" width="4.5703125" style="5" customWidth="1"/>
    <col min="7951" max="7957" width="3.28515625" style="5" customWidth="1"/>
    <col min="7958" max="7958" width="15" style="5" customWidth="1"/>
    <col min="7959" max="7959" width="15.28515625" style="5" customWidth="1"/>
    <col min="7960" max="7960" width="14.42578125" style="5" customWidth="1"/>
    <col min="7961" max="8190" width="9.140625" style="5"/>
    <col min="8191" max="8201" width="4.140625" style="5" customWidth="1"/>
    <col min="8202" max="8202" width="5" style="5" customWidth="1"/>
    <col min="8203" max="8205" width="4.140625" style="5" customWidth="1"/>
    <col min="8206" max="8206" width="4.5703125" style="5" customWidth="1"/>
    <col min="8207" max="8213" width="3.28515625" style="5" customWidth="1"/>
    <col min="8214" max="8214" width="15" style="5" customWidth="1"/>
    <col min="8215" max="8215" width="15.28515625" style="5" customWidth="1"/>
    <col min="8216" max="8216" width="14.42578125" style="5" customWidth="1"/>
    <col min="8217" max="8446" width="9.140625" style="5"/>
    <col min="8447" max="8457" width="4.140625" style="5" customWidth="1"/>
    <col min="8458" max="8458" width="5" style="5" customWidth="1"/>
    <col min="8459" max="8461" width="4.140625" style="5" customWidth="1"/>
    <col min="8462" max="8462" width="4.5703125" style="5" customWidth="1"/>
    <col min="8463" max="8469" width="3.28515625" style="5" customWidth="1"/>
    <col min="8470" max="8470" width="15" style="5" customWidth="1"/>
    <col min="8471" max="8471" width="15.28515625" style="5" customWidth="1"/>
    <col min="8472" max="8472" width="14.42578125" style="5" customWidth="1"/>
    <col min="8473" max="8702" width="9.140625" style="5"/>
    <col min="8703" max="8713" width="4.140625" style="5" customWidth="1"/>
    <col min="8714" max="8714" width="5" style="5" customWidth="1"/>
    <col min="8715" max="8717" width="4.140625" style="5" customWidth="1"/>
    <col min="8718" max="8718" width="4.5703125" style="5" customWidth="1"/>
    <col min="8719" max="8725" width="3.28515625" style="5" customWidth="1"/>
    <col min="8726" max="8726" width="15" style="5" customWidth="1"/>
    <col min="8727" max="8727" width="15.28515625" style="5" customWidth="1"/>
    <col min="8728" max="8728" width="14.42578125" style="5" customWidth="1"/>
    <col min="8729" max="8958" width="9.140625" style="5"/>
    <col min="8959" max="8969" width="4.140625" style="5" customWidth="1"/>
    <col min="8970" max="8970" width="5" style="5" customWidth="1"/>
    <col min="8971" max="8973" width="4.140625" style="5" customWidth="1"/>
    <col min="8974" max="8974" width="4.5703125" style="5" customWidth="1"/>
    <col min="8975" max="8981" width="3.28515625" style="5" customWidth="1"/>
    <col min="8982" max="8982" width="15" style="5" customWidth="1"/>
    <col min="8983" max="8983" width="15.28515625" style="5" customWidth="1"/>
    <col min="8984" max="8984" width="14.42578125" style="5" customWidth="1"/>
    <col min="8985" max="9214" width="9.140625" style="5"/>
    <col min="9215" max="9225" width="4.140625" style="5" customWidth="1"/>
    <col min="9226" max="9226" width="5" style="5" customWidth="1"/>
    <col min="9227" max="9229" width="4.140625" style="5" customWidth="1"/>
    <col min="9230" max="9230" width="4.5703125" style="5" customWidth="1"/>
    <col min="9231" max="9237" width="3.28515625" style="5" customWidth="1"/>
    <col min="9238" max="9238" width="15" style="5" customWidth="1"/>
    <col min="9239" max="9239" width="15.28515625" style="5" customWidth="1"/>
    <col min="9240" max="9240" width="14.42578125" style="5" customWidth="1"/>
    <col min="9241" max="9470" width="9.140625" style="5"/>
    <col min="9471" max="9481" width="4.140625" style="5" customWidth="1"/>
    <col min="9482" max="9482" width="5" style="5" customWidth="1"/>
    <col min="9483" max="9485" width="4.140625" style="5" customWidth="1"/>
    <col min="9486" max="9486" width="4.5703125" style="5" customWidth="1"/>
    <col min="9487" max="9493" width="3.28515625" style="5" customWidth="1"/>
    <col min="9494" max="9494" width="15" style="5" customWidth="1"/>
    <col min="9495" max="9495" width="15.28515625" style="5" customWidth="1"/>
    <col min="9496" max="9496" width="14.42578125" style="5" customWidth="1"/>
    <col min="9497" max="9726" width="9.140625" style="5"/>
    <col min="9727" max="9737" width="4.140625" style="5" customWidth="1"/>
    <col min="9738" max="9738" width="5" style="5" customWidth="1"/>
    <col min="9739" max="9741" width="4.140625" style="5" customWidth="1"/>
    <col min="9742" max="9742" width="4.5703125" style="5" customWidth="1"/>
    <col min="9743" max="9749" width="3.28515625" style="5" customWidth="1"/>
    <col min="9750" max="9750" width="15" style="5" customWidth="1"/>
    <col min="9751" max="9751" width="15.28515625" style="5" customWidth="1"/>
    <col min="9752" max="9752" width="14.42578125" style="5" customWidth="1"/>
    <col min="9753" max="9982" width="9.140625" style="5"/>
    <col min="9983" max="9993" width="4.140625" style="5" customWidth="1"/>
    <col min="9994" max="9994" width="5" style="5" customWidth="1"/>
    <col min="9995" max="9997" width="4.140625" style="5" customWidth="1"/>
    <col min="9998" max="9998" width="4.5703125" style="5" customWidth="1"/>
    <col min="9999" max="10005" width="3.28515625" style="5" customWidth="1"/>
    <col min="10006" max="10006" width="15" style="5" customWidth="1"/>
    <col min="10007" max="10007" width="15.28515625" style="5" customWidth="1"/>
    <col min="10008" max="10008" width="14.42578125" style="5" customWidth="1"/>
    <col min="10009" max="10238" width="9.140625" style="5"/>
    <col min="10239" max="10249" width="4.140625" style="5" customWidth="1"/>
    <col min="10250" max="10250" width="5" style="5" customWidth="1"/>
    <col min="10251" max="10253" width="4.140625" style="5" customWidth="1"/>
    <col min="10254" max="10254" width="4.5703125" style="5" customWidth="1"/>
    <col min="10255" max="10261" width="3.28515625" style="5" customWidth="1"/>
    <col min="10262" max="10262" width="15" style="5" customWidth="1"/>
    <col min="10263" max="10263" width="15.28515625" style="5" customWidth="1"/>
    <col min="10264" max="10264" width="14.42578125" style="5" customWidth="1"/>
    <col min="10265" max="10494" width="9.140625" style="5"/>
    <col min="10495" max="10505" width="4.140625" style="5" customWidth="1"/>
    <col min="10506" max="10506" width="5" style="5" customWidth="1"/>
    <col min="10507" max="10509" width="4.140625" style="5" customWidth="1"/>
    <col min="10510" max="10510" width="4.5703125" style="5" customWidth="1"/>
    <col min="10511" max="10517" width="3.28515625" style="5" customWidth="1"/>
    <col min="10518" max="10518" width="15" style="5" customWidth="1"/>
    <col min="10519" max="10519" width="15.28515625" style="5" customWidth="1"/>
    <col min="10520" max="10520" width="14.42578125" style="5" customWidth="1"/>
    <col min="10521" max="10750" width="9.140625" style="5"/>
    <col min="10751" max="10761" width="4.140625" style="5" customWidth="1"/>
    <col min="10762" max="10762" width="5" style="5" customWidth="1"/>
    <col min="10763" max="10765" width="4.140625" style="5" customWidth="1"/>
    <col min="10766" max="10766" width="4.5703125" style="5" customWidth="1"/>
    <col min="10767" max="10773" width="3.28515625" style="5" customWidth="1"/>
    <col min="10774" max="10774" width="15" style="5" customWidth="1"/>
    <col min="10775" max="10775" width="15.28515625" style="5" customWidth="1"/>
    <col min="10776" max="10776" width="14.42578125" style="5" customWidth="1"/>
    <col min="10777" max="11006" width="9.140625" style="5"/>
    <col min="11007" max="11017" width="4.140625" style="5" customWidth="1"/>
    <col min="11018" max="11018" width="5" style="5" customWidth="1"/>
    <col min="11019" max="11021" width="4.140625" style="5" customWidth="1"/>
    <col min="11022" max="11022" width="4.5703125" style="5" customWidth="1"/>
    <col min="11023" max="11029" width="3.28515625" style="5" customWidth="1"/>
    <col min="11030" max="11030" width="15" style="5" customWidth="1"/>
    <col min="11031" max="11031" width="15.28515625" style="5" customWidth="1"/>
    <col min="11032" max="11032" width="14.42578125" style="5" customWidth="1"/>
    <col min="11033" max="11262" width="9.140625" style="5"/>
    <col min="11263" max="11273" width="4.140625" style="5" customWidth="1"/>
    <col min="11274" max="11274" width="5" style="5" customWidth="1"/>
    <col min="11275" max="11277" width="4.140625" style="5" customWidth="1"/>
    <col min="11278" max="11278" width="4.5703125" style="5" customWidth="1"/>
    <col min="11279" max="11285" width="3.28515625" style="5" customWidth="1"/>
    <col min="11286" max="11286" width="15" style="5" customWidth="1"/>
    <col min="11287" max="11287" width="15.28515625" style="5" customWidth="1"/>
    <col min="11288" max="11288" width="14.42578125" style="5" customWidth="1"/>
    <col min="11289" max="11518" width="9.140625" style="5"/>
    <col min="11519" max="11529" width="4.140625" style="5" customWidth="1"/>
    <col min="11530" max="11530" width="5" style="5" customWidth="1"/>
    <col min="11531" max="11533" width="4.140625" style="5" customWidth="1"/>
    <col min="11534" max="11534" width="4.5703125" style="5" customWidth="1"/>
    <col min="11535" max="11541" width="3.28515625" style="5" customWidth="1"/>
    <col min="11542" max="11542" width="15" style="5" customWidth="1"/>
    <col min="11543" max="11543" width="15.28515625" style="5" customWidth="1"/>
    <col min="11544" max="11544" width="14.42578125" style="5" customWidth="1"/>
    <col min="11545" max="11774" width="9.140625" style="5"/>
    <col min="11775" max="11785" width="4.140625" style="5" customWidth="1"/>
    <col min="11786" max="11786" width="5" style="5" customWidth="1"/>
    <col min="11787" max="11789" width="4.140625" style="5" customWidth="1"/>
    <col min="11790" max="11790" width="4.5703125" style="5" customWidth="1"/>
    <col min="11791" max="11797" width="3.28515625" style="5" customWidth="1"/>
    <col min="11798" max="11798" width="15" style="5" customWidth="1"/>
    <col min="11799" max="11799" width="15.28515625" style="5" customWidth="1"/>
    <col min="11800" max="11800" width="14.42578125" style="5" customWidth="1"/>
    <col min="11801" max="12030" width="9.140625" style="5"/>
    <col min="12031" max="12041" width="4.140625" style="5" customWidth="1"/>
    <col min="12042" max="12042" width="5" style="5" customWidth="1"/>
    <col min="12043" max="12045" width="4.140625" style="5" customWidth="1"/>
    <col min="12046" max="12046" width="4.5703125" style="5" customWidth="1"/>
    <col min="12047" max="12053" width="3.28515625" style="5" customWidth="1"/>
    <col min="12054" max="12054" width="15" style="5" customWidth="1"/>
    <col min="12055" max="12055" width="15.28515625" style="5" customWidth="1"/>
    <col min="12056" max="12056" width="14.42578125" style="5" customWidth="1"/>
    <col min="12057" max="12286" width="9.140625" style="5"/>
    <col min="12287" max="12297" width="4.140625" style="5" customWidth="1"/>
    <col min="12298" max="12298" width="5" style="5" customWidth="1"/>
    <col min="12299" max="12301" width="4.140625" style="5" customWidth="1"/>
    <col min="12302" max="12302" width="4.5703125" style="5" customWidth="1"/>
    <col min="12303" max="12309" width="3.28515625" style="5" customWidth="1"/>
    <col min="12310" max="12310" width="15" style="5" customWidth="1"/>
    <col min="12311" max="12311" width="15.28515625" style="5" customWidth="1"/>
    <col min="12312" max="12312" width="14.42578125" style="5" customWidth="1"/>
    <col min="12313" max="12542" width="9.140625" style="5"/>
    <col min="12543" max="12553" width="4.140625" style="5" customWidth="1"/>
    <col min="12554" max="12554" width="5" style="5" customWidth="1"/>
    <col min="12555" max="12557" width="4.140625" style="5" customWidth="1"/>
    <col min="12558" max="12558" width="4.5703125" style="5" customWidth="1"/>
    <col min="12559" max="12565" width="3.28515625" style="5" customWidth="1"/>
    <col min="12566" max="12566" width="15" style="5" customWidth="1"/>
    <col min="12567" max="12567" width="15.28515625" style="5" customWidth="1"/>
    <col min="12568" max="12568" width="14.42578125" style="5" customWidth="1"/>
    <col min="12569" max="12798" width="9.140625" style="5"/>
    <col min="12799" max="12809" width="4.140625" style="5" customWidth="1"/>
    <col min="12810" max="12810" width="5" style="5" customWidth="1"/>
    <col min="12811" max="12813" width="4.140625" style="5" customWidth="1"/>
    <col min="12814" max="12814" width="4.5703125" style="5" customWidth="1"/>
    <col min="12815" max="12821" width="3.28515625" style="5" customWidth="1"/>
    <col min="12822" max="12822" width="15" style="5" customWidth="1"/>
    <col min="12823" max="12823" width="15.28515625" style="5" customWidth="1"/>
    <col min="12824" max="12824" width="14.42578125" style="5" customWidth="1"/>
    <col min="12825" max="13054" width="9.140625" style="5"/>
    <col min="13055" max="13065" width="4.140625" style="5" customWidth="1"/>
    <col min="13066" max="13066" width="5" style="5" customWidth="1"/>
    <col min="13067" max="13069" width="4.140625" style="5" customWidth="1"/>
    <col min="13070" max="13070" width="4.5703125" style="5" customWidth="1"/>
    <col min="13071" max="13077" width="3.28515625" style="5" customWidth="1"/>
    <col min="13078" max="13078" width="15" style="5" customWidth="1"/>
    <col min="13079" max="13079" width="15.28515625" style="5" customWidth="1"/>
    <col min="13080" max="13080" width="14.42578125" style="5" customWidth="1"/>
    <col min="13081" max="13310" width="9.140625" style="5"/>
    <col min="13311" max="13321" width="4.140625" style="5" customWidth="1"/>
    <col min="13322" max="13322" width="5" style="5" customWidth="1"/>
    <col min="13323" max="13325" width="4.140625" style="5" customWidth="1"/>
    <col min="13326" max="13326" width="4.5703125" style="5" customWidth="1"/>
    <col min="13327" max="13333" width="3.28515625" style="5" customWidth="1"/>
    <col min="13334" max="13334" width="15" style="5" customWidth="1"/>
    <col min="13335" max="13335" width="15.28515625" style="5" customWidth="1"/>
    <col min="13336" max="13336" width="14.42578125" style="5" customWidth="1"/>
    <col min="13337" max="13566" width="9.140625" style="5"/>
    <col min="13567" max="13577" width="4.140625" style="5" customWidth="1"/>
    <col min="13578" max="13578" width="5" style="5" customWidth="1"/>
    <col min="13579" max="13581" width="4.140625" style="5" customWidth="1"/>
    <col min="13582" max="13582" width="4.5703125" style="5" customWidth="1"/>
    <col min="13583" max="13589" width="3.28515625" style="5" customWidth="1"/>
    <col min="13590" max="13590" width="15" style="5" customWidth="1"/>
    <col min="13591" max="13591" width="15.28515625" style="5" customWidth="1"/>
    <col min="13592" max="13592" width="14.42578125" style="5" customWidth="1"/>
    <col min="13593" max="13822" width="9.140625" style="5"/>
    <col min="13823" max="13833" width="4.140625" style="5" customWidth="1"/>
    <col min="13834" max="13834" width="5" style="5" customWidth="1"/>
    <col min="13835" max="13837" width="4.140625" style="5" customWidth="1"/>
    <col min="13838" max="13838" width="4.5703125" style="5" customWidth="1"/>
    <col min="13839" max="13845" width="3.28515625" style="5" customWidth="1"/>
    <col min="13846" max="13846" width="15" style="5" customWidth="1"/>
    <col min="13847" max="13847" width="15.28515625" style="5" customWidth="1"/>
    <col min="13848" max="13848" width="14.42578125" style="5" customWidth="1"/>
    <col min="13849" max="14078" width="9.140625" style="5"/>
    <col min="14079" max="14089" width="4.140625" style="5" customWidth="1"/>
    <col min="14090" max="14090" width="5" style="5" customWidth="1"/>
    <col min="14091" max="14093" width="4.140625" style="5" customWidth="1"/>
    <col min="14094" max="14094" width="4.5703125" style="5" customWidth="1"/>
    <col min="14095" max="14101" width="3.28515625" style="5" customWidth="1"/>
    <col min="14102" max="14102" width="15" style="5" customWidth="1"/>
    <col min="14103" max="14103" width="15.28515625" style="5" customWidth="1"/>
    <col min="14104" max="14104" width="14.42578125" style="5" customWidth="1"/>
    <col min="14105" max="14334" width="9.140625" style="5"/>
    <col min="14335" max="14345" width="4.140625" style="5" customWidth="1"/>
    <col min="14346" max="14346" width="5" style="5" customWidth="1"/>
    <col min="14347" max="14349" width="4.140625" style="5" customWidth="1"/>
    <col min="14350" max="14350" width="4.5703125" style="5" customWidth="1"/>
    <col min="14351" max="14357" width="3.28515625" style="5" customWidth="1"/>
    <col min="14358" max="14358" width="15" style="5" customWidth="1"/>
    <col min="14359" max="14359" width="15.28515625" style="5" customWidth="1"/>
    <col min="14360" max="14360" width="14.42578125" style="5" customWidth="1"/>
    <col min="14361" max="14590" width="9.140625" style="5"/>
    <col min="14591" max="14601" width="4.140625" style="5" customWidth="1"/>
    <col min="14602" max="14602" width="5" style="5" customWidth="1"/>
    <col min="14603" max="14605" width="4.140625" style="5" customWidth="1"/>
    <col min="14606" max="14606" width="4.5703125" style="5" customWidth="1"/>
    <col min="14607" max="14613" width="3.28515625" style="5" customWidth="1"/>
    <col min="14614" max="14614" width="15" style="5" customWidth="1"/>
    <col min="14615" max="14615" width="15.28515625" style="5" customWidth="1"/>
    <col min="14616" max="14616" width="14.42578125" style="5" customWidth="1"/>
    <col min="14617" max="14846" width="9.140625" style="5"/>
    <col min="14847" max="14857" width="4.140625" style="5" customWidth="1"/>
    <col min="14858" max="14858" width="5" style="5" customWidth="1"/>
    <col min="14859" max="14861" width="4.140625" style="5" customWidth="1"/>
    <col min="14862" max="14862" width="4.5703125" style="5" customWidth="1"/>
    <col min="14863" max="14869" width="3.28515625" style="5" customWidth="1"/>
    <col min="14870" max="14870" width="15" style="5" customWidth="1"/>
    <col min="14871" max="14871" width="15.28515625" style="5" customWidth="1"/>
    <col min="14872" max="14872" width="14.42578125" style="5" customWidth="1"/>
    <col min="14873" max="15102" width="9.140625" style="5"/>
    <col min="15103" max="15113" width="4.140625" style="5" customWidth="1"/>
    <col min="15114" max="15114" width="5" style="5" customWidth="1"/>
    <col min="15115" max="15117" width="4.140625" style="5" customWidth="1"/>
    <col min="15118" max="15118" width="4.5703125" style="5" customWidth="1"/>
    <col min="15119" max="15125" width="3.28515625" style="5" customWidth="1"/>
    <col min="15126" max="15126" width="15" style="5" customWidth="1"/>
    <col min="15127" max="15127" width="15.28515625" style="5" customWidth="1"/>
    <col min="15128" max="15128" width="14.42578125" style="5" customWidth="1"/>
    <col min="15129" max="15358" width="9.140625" style="5"/>
    <col min="15359" max="15369" width="4.140625" style="5" customWidth="1"/>
    <col min="15370" max="15370" width="5" style="5" customWidth="1"/>
    <col min="15371" max="15373" width="4.140625" style="5" customWidth="1"/>
    <col min="15374" max="15374" width="4.5703125" style="5" customWidth="1"/>
    <col min="15375" max="15381" width="3.28515625" style="5" customWidth="1"/>
    <col min="15382" max="15382" width="15" style="5" customWidth="1"/>
    <col min="15383" max="15383" width="15.28515625" style="5" customWidth="1"/>
    <col min="15384" max="15384" width="14.42578125" style="5" customWidth="1"/>
    <col min="15385" max="15614" width="9.140625" style="5"/>
    <col min="15615" max="15625" width="4.140625" style="5" customWidth="1"/>
    <col min="15626" max="15626" width="5" style="5" customWidth="1"/>
    <col min="15627" max="15629" width="4.140625" style="5" customWidth="1"/>
    <col min="15630" max="15630" width="4.5703125" style="5" customWidth="1"/>
    <col min="15631" max="15637" width="3.28515625" style="5" customWidth="1"/>
    <col min="15638" max="15638" width="15" style="5" customWidth="1"/>
    <col min="15639" max="15639" width="15.28515625" style="5" customWidth="1"/>
    <col min="15640" max="15640" width="14.42578125" style="5" customWidth="1"/>
    <col min="15641" max="15870" width="9.140625" style="5"/>
    <col min="15871" max="15881" width="4.140625" style="5" customWidth="1"/>
    <col min="15882" max="15882" width="5" style="5" customWidth="1"/>
    <col min="15883" max="15885" width="4.140625" style="5" customWidth="1"/>
    <col min="15886" max="15886" width="4.5703125" style="5" customWidth="1"/>
    <col min="15887" max="15893" width="3.28515625" style="5" customWidth="1"/>
    <col min="15894" max="15894" width="15" style="5" customWidth="1"/>
    <col min="15895" max="15895" width="15.28515625" style="5" customWidth="1"/>
    <col min="15896" max="15896" width="14.42578125" style="5" customWidth="1"/>
    <col min="15897" max="16126" width="9.140625" style="5"/>
    <col min="16127" max="16137" width="4.140625" style="5" customWidth="1"/>
    <col min="16138" max="16138" width="5" style="5" customWidth="1"/>
    <col min="16139" max="16141" width="4.140625" style="5" customWidth="1"/>
    <col min="16142" max="16142" width="4.5703125" style="5" customWidth="1"/>
    <col min="16143" max="16149" width="3.28515625" style="5" customWidth="1"/>
    <col min="16150" max="16150" width="15" style="5" customWidth="1"/>
    <col min="16151" max="16151" width="15.28515625" style="5" customWidth="1"/>
    <col min="16152" max="16152" width="14.42578125" style="5" customWidth="1"/>
    <col min="16153" max="16384" width="9.140625" style="5"/>
  </cols>
  <sheetData>
    <row r="1" spans="1:6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6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6" ht="14.25">
      <c r="A3" s="26" t="s">
        <v>565</v>
      </c>
      <c r="B3" s="74"/>
      <c r="C3" s="74"/>
      <c r="D3" s="273" t="str">
        <f>Деклар!G7</f>
        <v>2020 год</v>
      </c>
      <c r="E3" s="79"/>
      <c r="F3" s="79"/>
    </row>
    <row r="4" spans="1:6" ht="15.75">
      <c r="A4" s="1025" t="s">
        <v>114</v>
      </c>
      <c r="B4" s="1025"/>
      <c r="C4" s="1025"/>
      <c r="D4" s="1025"/>
      <c r="E4" s="1025"/>
      <c r="F4" s="1025"/>
    </row>
    <row r="5" spans="1:6" ht="23.25" customHeight="1">
      <c r="A5" s="933" t="s">
        <v>607</v>
      </c>
      <c r="B5" s="933"/>
      <c r="C5" s="933"/>
      <c r="D5" s="933"/>
      <c r="E5" s="933"/>
      <c r="F5" s="933"/>
    </row>
    <row r="6" spans="1:6" ht="13.5" thickBot="1">
      <c r="A6" s="1026"/>
      <c r="B6" s="1026"/>
      <c r="C6" s="1026"/>
      <c r="D6" s="1026"/>
      <c r="E6" s="1026"/>
      <c r="F6" s="1026"/>
    </row>
    <row r="7" spans="1:6" ht="26.25" customHeight="1" thickBot="1">
      <c r="A7" s="118" t="s">
        <v>242</v>
      </c>
      <c r="B7" s="1031" t="s">
        <v>286</v>
      </c>
      <c r="C7" s="1059"/>
      <c r="D7" s="1059"/>
      <c r="E7" s="1094"/>
      <c r="F7" s="135" t="s">
        <v>280</v>
      </c>
    </row>
    <row r="8" spans="1:6" ht="15.75" customHeight="1" thickBot="1">
      <c r="A8" s="48">
        <v>1</v>
      </c>
      <c r="B8" s="1033">
        <v>2</v>
      </c>
      <c r="C8" s="1060"/>
      <c r="D8" s="1060"/>
      <c r="E8" s="1095"/>
      <c r="F8" s="65">
        <v>3</v>
      </c>
    </row>
    <row r="9" spans="1:6" ht="15" customHeight="1">
      <c r="A9" s="124"/>
      <c r="B9" s="1096" t="s">
        <v>855</v>
      </c>
      <c r="C9" s="1097"/>
      <c r="D9" s="1097"/>
      <c r="E9" s="1098"/>
      <c r="F9" s="588"/>
    </row>
    <row r="10" spans="1:6" ht="15" customHeight="1">
      <c r="A10" s="42"/>
      <c r="B10" s="1099" t="s">
        <v>856</v>
      </c>
      <c r="C10" s="1100"/>
      <c r="D10" s="1100"/>
      <c r="E10" s="1101"/>
      <c r="F10" s="589"/>
    </row>
    <row r="11" spans="1:6" ht="46.5" customHeight="1" thickBot="1">
      <c r="A11" s="42"/>
      <c r="B11" s="1102" t="s">
        <v>432</v>
      </c>
      <c r="C11" s="1103"/>
      <c r="D11" s="1103"/>
      <c r="E11" s="1104"/>
      <c r="F11" s="264">
        <f>F10-F9</f>
        <v>0</v>
      </c>
    </row>
    <row r="13" spans="1:6" ht="27" customHeight="1">
      <c r="B13" s="69" t="s">
        <v>119</v>
      </c>
      <c r="C13" s="12"/>
      <c r="D13" s="12"/>
    </row>
    <row r="14" spans="1:6">
      <c r="C14" s="7" t="s">
        <v>120</v>
      </c>
      <c r="D14" s="7" t="s">
        <v>218</v>
      </c>
    </row>
  </sheetData>
  <mergeCells count="10">
    <mergeCell ref="B2:C2"/>
    <mergeCell ref="E2:F2"/>
    <mergeCell ref="A4:F4"/>
    <mergeCell ref="A5:F5"/>
    <mergeCell ref="A6:F6"/>
    <mergeCell ref="B7:E7"/>
    <mergeCell ref="B8:E8"/>
    <mergeCell ref="B9:E9"/>
    <mergeCell ref="B10:E10"/>
    <mergeCell ref="B11:E11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J10" sqref="J10"/>
    </sheetView>
  </sheetViews>
  <sheetFormatPr defaultRowHeight="12.75"/>
  <cols>
    <col min="1" max="1" width="5.5703125" style="5" customWidth="1"/>
    <col min="2" max="2" width="16.7109375" style="5" customWidth="1"/>
    <col min="3" max="3" width="14.140625" style="5" customWidth="1"/>
    <col min="4" max="4" width="22.42578125" style="5" customWidth="1"/>
    <col min="5" max="5" width="4.140625" style="5" customWidth="1"/>
    <col min="6" max="6" width="14.85546875" style="5" customWidth="1"/>
    <col min="7" max="8" width="14.28515625" style="5" customWidth="1"/>
    <col min="9" max="9" width="4.140625" style="5" customWidth="1"/>
    <col min="10" max="10" width="5" style="5" customWidth="1"/>
    <col min="11" max="13" width="4.140625" style="5" customWidth="1"/>
    <col min="14" max="14" width="4.5703125" style="5" customWidth="1"/>
    <col min="15" max="21" width="3.28515625" style="5" customWidth="1"/>
    <col min="22" max="22" width="15" style="5" customWidth="1"/>
    <col min="23" max="23" width="15.28515625" style="5" customWidth="1"/>
    <col min="24" max="24" width="14.42578125" style="5" customWidth="1"/>
    <col min="25" max="254" width="9.140625" style="5"/>
    <col min="255" max="265" width="4.140625" style="5" customWidth="1"/>
    <col min="266" max="266" width="5" style="5" customWidth="1"/>
    <col min="267" max="269" width="4.140625" style="5" customWidth="1"/>
    <col min="270" max="270" width="4.5703125" style="5" customWidth="1"/>
    <col min="271" max="277" width="3.28515625" style="5" customWidth="1"/>
    <col min="278" max="278" width="15" style="5" customWidth="1"/>
    <col min="279" max="279" width="15.28515625" style="5" customWidth="1"/>
    <col min="280" max="280" width="14.42578125" style="5" customWidth="1"/>
    <col min="281" max="510" width="9.140625" style="5"/>
    <col min="511" max="521" width="4.140625" style="5" customWidth="1"/>
    <col min="522" max="522" width="5" style="5" customWidth="1"/>
    <col min="523" max="525" width="4.140625" style="5" customWidth="1"/>
    <col min="526" max="526" width="4.5703125" style="5" customWidth="1"/>
    <col min="527" max="533" width="3.28515625" style="5" customWidth="1"/>
    <col min="534" max="534" width="15" style="5" customWidth="1"/>
    <col min="535" max="535" width="15.28515625" style="5" customWidth="1"/>
    <col min="536" max="536" width="14.42578125" style="5" customWidth="1"/>
    <col min="537" max="766" width="9.140625" style="5"/>
    <col min="767" max="777" width="4.140625" style="5" customWidth="1"/>
    <col min="778" max="778" width="5" style="5" customWidth="1"/>
    <col min="779" max="781" width="4.140625" style="5" customWidth="1"/>
    <col min="782" max="782" width="4.5703125" style="5" customWidth="1"/>
    <col min="783" max="789" width="3.28515625" style="5" customWidth="1"/>
    <col min="790" max="790" width="15" style="5" customWidth="1"/>
    <col min="791" max="791" width="15.28515625" style="5" customWidth="1"/>
    <col min="792" max="792" width="14.42578125" style="5" customWidth="1"/>
    <col min="793" max="1022" width="9.140625" style="5"/>
    <col min="1023" max="1033" width="4.140625" style="5" customWidth="1"/>
    <col min="1034" max="1034" width="5" style="5" customWidth="1"/>
    <col min="1035" max="1037" width="4.140625" style="5" customWidth="1"/>
    <col min="1038" max="1038" width="4.5703125" style="5" customWidth="1"/>
    <col min="1039" max="1045" width="3.28515625" style="5" customWidth="1"/>
    <col min="1046" max="1046" width="15" style="5" customWidth="1"/>
    <col min="1047" max="1047" width="15.28515625" style="5" customWidth="1"/>
    <col min="1048" max="1048" width="14.42578125" style="5" customWidth="1"/>
    <col min="1049" max="1278" width="9.140625" style="5"/>
    <col min="1279" max="1289" width="4.140625" style="5" customWidth="1"/>
    <col min="1290" max="1290" width="5" style="5" customWidth="1"/>
    <col min="1291" max="1293" width="4.140625" style="5" customWidth="1"/>
    <col min="1294" max="1294" width="4.5703125" style="5" customWidth="1"/>
    <col min="1295" max="1301" width="3.28515625" style="5" customWidth="1"/>
    <col min="1302" max="1302" width="15" style="5" customWidth="1"/>
    <col min="1303" max="1303" width="15.28515625" style="5" customWidth="1"/>
    <col min="1304" max="1304" width="14.42578125" style="5" customWidth="1"/>
    <col min="1305" max="1534" width="9.140625" style="5"/>
    <col min="1535" max="1545" width="4.140625" style="5" customWidth="1"/>
    <col min="1546" max="1546" width="5" style="5" customWidth="1"/>
    <col min="1547" max="1549" width="4.140625" style="5" customWidth="1"/>
    <col min="1550" max="1550" width="4.5703125" style="5" customWidth="1"/>
    <col min="1551" max="1557" width="3.28515625" style="5" customWidth="1"/>
    <col min="1558" max="1558" width="15" style="5" customWidth="1"/>
    <col min="1559" max="1559" width="15.28515625" style="5" customWidth="1"/>
    <col min="1560" max="1560" width="14.42578125" style="5" customWidth="1"/>
    <col min="1561" max="1790" width="9.140625" style="5"/>
    <col min="1791" max="1801" width="4.140625" style="5" customWidth="1"/>
    <col min="1802" max="1802" width="5" style="5" customWidth="1"/>
    <col min="1803" max="1805" width="4.140625" style="5" customWidth="1"/>
    <col min="1806" max="1806" width="4.5703125" style="5" customWidth="1"/>
    <col min="1807" max="1813" width="3.28515625" style="5" customWidth="1"/>
    <col min="1814" max="1814" width="15" style="5" customWidth="1"/>
    <col min="1815" max="1815" width="15.28515625" style="5" customWidth="1"/>
    <col min="1816" max="1816" width="14.42578125" style="5" customWidth="1"/>
    <col min="1817" max="2046" width="9.140625" style="5"/>
    <col min="2047" max="2057" width="4.140625" style="5" customWidth="1"/>
    <col min="2058" max="2058" width="5" style="5" customWidth="1"/>
    <col min="2059" max="2061" width="4.140625" style="5" customWidth="1"/>
    <col min="2062" max="2062" width="4.5703125" style="5" customWidth="1"/>
    <col min="2063" max="2069" width="3.28515625" style="5" customWidth="1"/>
    <col min="2070" max="2070" width="15" style="5" customWidth="1"/>
    <col min="2071" max="2071" width="15.28515625" style="5" customWidth="1"/>
    <col min="2072" max="2072" width="14.42578125" style="5" customWidth="1"/>
    <col min="2073" max="2302" width="9.140625" style="5"/>
    <col min="2303" max="2313" width="4.140625" style="5" customWidth="1"/>
    <col min="2314" max="2314" width="5" style="5" customWidth="1"/>
    <col min="2315" max="2317" width="4.140625" style="5" customWidth="1"/>
    <col min="2318" max="2318" width="4.5703125" style="5" customWidth="1"/>
    <col min="2319" max="2325" width="3.28515625" style="5" customWidth="1"/>
    <col min="2326" max="2326" width="15" style="5" customWidth="1"/>
    <col min="2327" max="2327" width="15.28515625" style="5" customWidth="1"/>
    <col min="2328" max="2328" width="14.42578125" style="5" customWidth="1"/>
    <col min="2329" max="2558" width="9.140625" style="5"/>
    <col min="2559" max="2569" width="4.140625" style="5" customWidth="1"/>
    <col min="2570" max="2570" width="5" style="5" customWidth="1"/>
    <col min="2571" max="2573" width="4.140625" style="5" customWidth="1"/>
    <col min="2574" max="2574" width="4.5703125" style="5" customWidth="1"/>
    <col min="2575" max="2581" width="3.28515625" style="5" customWidth="1"/>
    <col min="2582" max="2582" width="15" style="5" customWidth="1"/>
    <col min="2583" max="2583" width="15.28515625" style="5" customWidth="1"/>
    <col min="2584" max="2584" width="14.42578125" style="5" customWidth="1"/>
    <col min="2585" max="2814" width="9.140625" style="5"/>
    <col min="2815" max="2825" width="4.140625" style="5" customWidth="1"/>
    <col min="2826" max="2826" width="5" style="5" customWidth="1"/>
    <col min="2827" max="2829" width="4.140625" style="5" customWidth="1"/>
    <col min="2830" max="2830" width="4.5703125" style="5" customWidth="1"/>
    <col min="2831" max="2837" width="3.28515625" style="5" customWidth="1"/>
    <col min="2838" max="2838" width="15" style="5" customWidth="1"/>
    <col min="2839" max="2839" width="15.28515625" style="5" customWidth="1"/>
    <col min="2840" max="2840" width="14.42578125" style="5" customWidth="1"/>
    <col min="2841" max="3070" width="9.140625" style="5"/>
    <col min="3071" max="3081" width="4.140625" style="5" customWidth="1"/>
    <col min="3082" max="3082" width="5" style="5" customWidth="1"/>
    <col min="3083" max="3085" width="4.140625" style="5" customWidth="1"/>
    <col min="3086" max="3086" width="4.5703125" style="5" customWidth="1"/>
    <col min="3087" max="3093" width="3.28515625" style="5" customWidth="1"/>
    <col min="3094" max="3094" width="15" style="5" customWidth="1"/>
    <col min="3095" max="3095" width="15.28515625" style="5" customWidth="1"/>
    <col min="3096" max="3096" width="14.42578125" style="5" customWidth="1"/>
    <col min="3097" max="3326" width="9.140625" style="5"/>
    <col min="3327" max="3337" width="4.140625" style="5" customWidth="1"/>
    <col min="3338" max="3338" width="5" style="5" customWidth="1"/>
    <col min="3339" max="3341" width="4.140625" style="5" customWidth="1"/>
    <col min="3342" max="3342" width="4.5703125" style="5" customWidth="1"/>
    <col min="3343" max="3349" width="3.28515625" style="5" customWidth="1"/>
    <col min="3350" max="3350" width="15" style="5" customWidth="1"/>
    <col min="3351" max="3351" width="15.28515625" style="5" customWidth="1"/>
    <col min="3352" max="3352" width="14.42578125" style="5" customWidth="1"/>
    <col min="3353" max="3582" width="9.140625" style="5"/>
    <col min="3583" max="3593" width="4.140625" style="5" customWidth="1"/>
    <col min="3594" max="3594" width="5" style="5" customWidth="1"/>
    <col min="3595" max="3597" width="4.140625" style="5" customWidth="1"/>
    <col min="3598" max="3598" width="4.5703125" style="5" customWidth="1"/>
    <col min="3599" max="3605" width="3.28515625" style="5" customWidth="1"/>
    <col min="3606" max="3606" width="15" style="5" customWidth="1"/>
    <col min="3607" max="3607" width="15.28515625" style="5" customWidth="1"/>
    <col min="3608" max="3608" width="14.42578125" style="5" customWidth="1"/>
    <col min="3609" max="3838" width="9.140625" style="5"/>
    <col min="3839" max="3849" width="4.140625" style="5" customWidth="1"/>
    <col min="3850" max="3850" width="5" style="5" customWidth="1"/>
    <col min="3851" max="3853" width="4.140625" style="5" customWidth="1"/>
    <col min="3854" max="3854" width="4.5703125" style="5" customWidth="1"/>
    <col min="3855" max="3861" width="3.28515625" style="5" customWidth="1"/>
    <col min="3862" max="3862" width="15" style="5" customWidth="1"/>
    <col min="3863" max="3863" width="15.28515625" style="5" customWidth="1"/>
    <col min="3864" max="3864" width="14.42578125" style="5" customWidth="1"/>
    <col min="3865" max="4094" width="9.140625" style="5"/>
    <col min="4095" max="4105" width="4.140625" style="5" customWidth="1"/>
    <col min="4106" max="4106" width="5" style="5" customWidth="1"/>
    <col min="4107" max="4109" width="4.140625" style="5" customWidth="1"/>
    <col min="4110" max="4110" width="4.5703125" style="5" customWidth="1"/>
    <col min="4111" max="4117" width="3.28515625" style="5" customWidth="1"/>
    <col min="4118" max="4118" width="15" style="5" customWidth="1"/>
    <col min="4119" max="4119" width="15.28515625" style="5" customWidth="1"/>
    <col min="4120" max="4120" width="14.42578125" style="5" customWidth="1"/>
    <col min="4121" max="4350" width="9.140625" style="5"/>
    <col min="4351" max="4361" width="4.140625" style="5" customWidth="1"/>
    <col min="4362" max="4362" width="5" style="5" customWidth="1"/>
    <col min="4363" max="4365" width="4.140625" style="5" customWidth="1"/>
    <col min="4366" max="4366" width="4.5703125" style="5" customWidth="1"/>
    <col min="4367" max="4373" width="3.28515625" style="5" customWidth="1"/>
    <col min="4374" max="4374" width="15" style="5" customWidth="1"/>
    <col min="4375" max="4375" width="15.28515625" style="5" customWidth="1"/>
    <col min="4376" max="4376" width="14.42578125" style="5" customWidth="1"/>
    <col min="4377" max="4606" width="9.140625" style="5"/>
    <col min="4607" max="4617" width="4.140625" style="5" customWidth="1"/>
    <col min="4618" max="4618" width="5" style="5" customWidth="1"/>
    <col min="4619" max="4621" width="4.140625" style="5" customWidth="1"/>
    <col min="4622" max="4622" width="4.5703125" style="5" customWidth="1"/>
    <col min="4623" max="4629" width="3.28515625" style="5" customWidth="1"/>
    <col min="4630" max="4630" width="15" style="5" customWidth="1"/>
    <col min="4631" max="4631" width="15.28515625" style="5" customWidth="1"/>
    <col min="4632" max="4632" width="14.42578125" style="5" customWidth="1"/>
    <col min="4633" max="4862" width="9.140625" style="5"/>
    <col min="4863" max="4873" width="4.140625" style="5" customWidth="1"/>
    <col min="4874" max="4874" width="5" style="5" customWidth="1"/>
    <col min="4875" max="4877" width="4.140625" style="5" customWidth="1"/>
    <col min="4878" max="4878" width="4.5703125" style="5" customWidth="1"/>
    <col min="4879" max="4885" width="3.28515625" style="5" customWidth="1"/>
    <col min="4886" max="4886" width="15" style="5" customWidth="1"/>
    <col min="4887" max="4887" width="15.28515625" style="5" customWidth="1"/>
    <col min="4888" max="4888" width="14.42578125" style="5" customWidth="1"/>
    <col min="4889" max="5118" width="9.140625" style="5"/>
    <col min="5119" max="5129" width="4.140625" style="5" customWidth="1"/>
    <col min="5130" max="5130" width="5" style="5" customWidth="1"/>
    <col min="5131" max="5133" width="4.140625" style="5" customWidth="1"/>
    <col min="5134" max="5134" width="4.5703125" style="5" customWidth="1"/>
    <col min="5135" max="5141" width="3.28515625" style="5" customWidth="1"/>
    <col min="5142" max="5142" width="15" style="5" customWidth="1"/>
    <col min="5143" max="5143" width="15.28515625" style="5" customWidth="1"/>
    <col min="5144" max="5144" width="14.42578125" style="5" customWidth="1"/>
    <col min="5145" max="5374" width="9.140625" style="5"/>
    <col min="5375" max="5385" width="4.140625" style="5" customWidth="1"/>
    <col min="5386" max="5386" width="5" style="5" customWidth="1"/>
    <col min="5387" max="5389" width="4.140625" style="5" customWidth="1"/>
    <col min="5390" max="5390" width="4.5703125" style="5" customWidth="1"/>
    <col min="5391" max="5397" width="3.28515625" style="5" customWidth="1"/>
    <col min="5398" max="5398" width="15" style="5" customWidth="1"/>
    <col min="5399" max="5399" width="15.28515625" style="5" customWidth="1"/>
    <col min="5400" max="5400" width="14.42578125" style="5" customWidth="1"/>
    <col min="5401" max="5630" width="9.140625" style="5"/>
    <col min="5631" max="5641" width="4.140625" style="5" customWidth="1"/>
    <col min="5642" max="5642" width="5" style="5" customWidth="1"/>
    <col min="5643" max="5645" width="4.140625" style="5" customWidth="1"/>
    <col min="5646" max="5646" width="4.5703125" style="5" customWidth="1"/>
    <col min="5647" max="5653" width="3.28515625" style="5" customWidth="1"/>
    <col min="5654" max="5654" width="15" style="5" customWidth="1"/>
    <col min="5655" max="5655" width="15.28515625" style="5" customWidth="1"/>
    <col min="5656" max="5656" width="14.42578125" style="5" customWidth="1"/>
    <col min="5657" max="5886" width="9.140625" style="5"/>
    <col min="5887" max="5897" width="4.140625" style="5" customWidth="1"/>
    <col min="5898" max="5898" width="5" style="5" customWidth="1"/>
    <col min="5899" max="5901" width="4.140625" style="5" customWidth="1"/>
    <col min="5902" max="5902" width="4.5703125" style="5" customWidth="1"/>
    <col min="5903" max="5909" width="3.28515625" style="5" customWidth="1"/>
    <col min="5910" max="5910" width="15" style="5" customWidth="1"/>
    <col min="5911" max="5911" width="15.28515625" style="5" customWidth="1"/>
    <col min="5912" max="5912" width="14.42578125" style="5" customWidth="1"/>
    <col min="5913" max="6142" width="9.140625" style="5"/>
    <col min="6143" max="6153" width="4.140625" style="5" customWidth="1"/>
    <col min="6154" max="6154" width="5" style="5" customWidth="1"/>
    <col min="6155" max="6157" width="4.140625" style="5" customWidth="1"/>
    <col min="6158" max="6158" width="4.5703125" style="5" customWidth="1"/>
    <col min="6159" max="6165" width="3.28515625" style="5" customWidth="1"/>
    <col min="6166" max="6166" width="15" style="5" customWidth="1"/>
    <col min="6167" max="6167" width="15.28515625" style="5" customWidth="1"/>
    <col min="6168" max="6168" width="14.42578125" style="5" customWidth="1"/>
    <col min="6169" max="6398" width="9.140625" style="5"/>
    <col min="6399" max="6409" width="4.140625" style="5" customWidth="1"/>
    <col min="6410" max="6410" width="5" style="5" customWidth="1"/>
    <col min="6411" max="6413" width="4.140625" style="5" customWidth="1"/>
    <col min="6414" max="6414" width="4.5703125" style="5" customWidth="1"/>
    <col min="6415" max="6421" width="3.28515625" style="5" customWidth="1"/>
    <col min="6422" max="6422" width="15" style="5" customWidth="1"/>
    <col min="6423" max="6423" width="15.28515625" style="5" customWidth="1"/>
    <col min="6424" max="6424" width="14.42578125" style="5" customWidth="1"/>
    <col min="6425" max="6654" width="9.140625" style="5"/>
    <col min="6655" max="6665" width="4.140625" style="5" customWidth="1"/>
    <col min="6666" max="6666" width="5" style="5" customWidth="1"/>
    <col min="6667" max="6669" width="4.140625" style="5" customWidth="1"/>
    <col min="6670" max="6670" width="4.5703125" style="5" customWidth="1"/>
    <col min="6671" max="6677" width="3.28515625" style="5" customWidth="1"/>
    <col min="6678" max="6678" width="15" style="5" customWidth="1"/>
    <col min="6679" max="6679" width="15.28515625" style="5" customWidth="1"/>
    <col min="6680" max="6680" width="14.42578125" style="5" customWidth="1"/>
    <col min="6681" max="6910" width="9.140625" style="5"/>
    <col min="6911" max="6921" width="4.140625" style="5" customWidth="1"/>
    <col min="6922" max="6922" width="5" style="5" customWidth="1"/>
    <col min="6923" max="6925" width="4.140625" style="5" customWidth="1"/>
    <col min="6926" max="6926" width="4.5703125" style="5" customWidth="1"/>
    <col min="6927" max="6933" width="3.28515625" style="5" customWidth="1"/>
    <col min="6934" max="6934" width="15" style="5" customWidth="1"/>
    <col min="6935" max="6935" width="15.28515625" style="5" customWidth="1"/>
    <col min="6936" max="6936" width="14.42578125" style="5" customWidth="1"/>
    <col min="6937" max="7166" width="9.140625" style="5"/>
    <col min="7167" max="7177" width="4.140625" style="5" customWidth="1"/>
    <col min="7178" max="7178" width="5" style="5" customWidth="1"/>
    <col min="7179" max="7181" width="4.140625" style="5" customWidth="1"/>
    <col min="7182" max="7182" width="4.5703125" style="5" customWidth="1"/>
    <col min="7183" max="7189" width="3.28515625" style="5" customWidth="1"/>
    <col min="7190" max="7190" width="15" style="5" customWidth="1"/>
    <col min="7191" max="7191" width="15.28515625" style="5" customWidth="1"/>
    <col min="7192" max="7192" width="14.42578125" style="5" customWidth="1"/>
    <col min="7193" max="7422" width="9.140625" style="5"/>
    <col min="7423" max="7433" width="4.140625" style="5" customWidth="1"/>
    <col min="7434" max="7434" width="5" style="5" customWidth="1"/>
    <col min="7435" max="7437" width="4.140625" style="5" customWidth="1"/>
    <col min="7438" max="7438" width="4.5703125" style="5" customWidth="1"/>
    <col min="7439" max="7445" width="3.28515625" style="5" customWidth="1"/>
    <col min="7446" max="7446" width="15" style="5" customWidth="1"/>
    <col min="7447" max="7447" width="15.28515625" style="5" customWidth="1"/>
    <col min="7448" max="7448" width="14.42578125" style="5" customWidth="1"/>
    <col min="7449" max="7678" width="9.140625" style="5"/>
    <col min="7679" max="7689" width="4.140625" style="5" customWidth="1"/>
    <col min="7690" max="7690" width="5" style="5" customWidth="1"/>
    <col min="7691" max="7693" width="4.140625" style="5" customWidth="1"/>
    <col min="7694" max="7694" width="4.5703125" style="5" customWidth="1"/>
    <col min="7695" max="7701" width="3.28515625" style="5" customWidth="1"/>
    <col min="7702" max="7702" width="15" style="5" customWidth="1"/>
    <col min="7703" max="7703" width="15.28515625" style="5" customWidth="1"/>
    <col min="7704" max="7704" width="14.42578125" style="5" customWidth="1"/>
    <col min="7705" max="7934" width="9.140625" style="5"/>
    <col min="7935" max="7945" width="4.140625" style="5" customWidth="1"/>
    <col min="7946" max="7946" width="5" style="5" customWidth="1"/>
    <col min="7947" max="7949" width="4.140625" style="5" customWidth="1"/>
    <col min="7950" max="7950" width="4.5703125" style="5" customWidth="1"/>
    <col min="7951" max="7957" width="3.28515625" style="5" customWidth="1"/>
    <col min="7958" max="7958" width="15" style="5" customWidth="1"/>
    <col min="7959" max="7959" width="15.28515625" style="5" customWidth="1"/>
    <col min="7960" max="7960" width="14.42578125" style="5" customWidth="1"/>
    <col min="7961" max="8190" width="9.140625" style="5"/>
    <col min="8191" max="8201" width="4.140625" style="5" customWidth="1"/>
    <col min="8202" max="8202" width="5" style="5" customWidth="1"/>
    <col min="8203" max="8205" width="4.140625" style="5" customWidth="1"/>
    <col min="8206" max="8206" width="4.5703125" style="5" customWidth="1"/>
    <col min="8207" max="8213" width="3.28515625" style="5" customWidth="1"/>
    <col min="8214" max="8214" width="15" style="5" customWidth="1"/>
    <col min="8215" max="8215" width="15.28515625" style="5" customWidth="1"/>
    <col min="8216" max="8216" width="14.42578125" style="5" customWidth="1"/>
    <col min="8217" max="8446" width="9.140625" style="5"/>
    <col min="8447" max="8457" width="4.140625" style="5" customWidth="1"/>
    <col min="8458" max="8458" width="5" style="5" customWidth="1"/>
    <col min="8459" max="8461" width="4.140625" style="5" customWidth="1"/>
    <col min="8462" max="8462" width="4.5703125" style="5" customWidth="1"/>
    <col min="8463" max="8469" width="3.28515625" style="5" customWidth="1"/>
    <col min="8470" max="8470" width="15" style="5" customWidth="1"/>
    <col min="8471" max="8471" width="15.28515625" style="5" customWidth="1"/>
    <col min="8472" max="8472" width="14.42578125" style="5" customWidth="1"/>
    <col min="8473" max="8702" width="9.140625" style="5"/>
    <col min="8703" max="8713" width="4.140625" style="5" customWidth="1"/>
    <col min="8714" max="8714" width="5" style="5" customWidth="1"/>
    <col min="8715" max="8717" width="4.140625" style="5" customWidth="1"/>
    <col min="8718" max="8718" width="4.5703125" style="5" customWidth="1"/>
    <col min="8719" max="8725" width="3.28515625" style="5" customWidth="1"/>
    <col min="8726" max="8726" width="15" style="5" customWidth="1"/>
    <col min="8727" max="8727" width="15.28515625" style="5" customWidth="1"/>
    <col min="8728" max="8728" width="14.42578125" style="5" customWidth="1"/>
    <col min="8729" max="8958" width="9.140625" style="5"/>
    <col min="8959" max="8969" width="4.140625" style="5" customWidth="1"/>
    <col min="8970" max="8970" width="5" style="5" customWidth="1"/>
    <col min="8971" max="8973" width="4.140625" style="5" customWidth="1"/>
    <col min="8974" max="8974" width="4.5703125" style="5" customWidth="1"/>
    <col min="8975" max="8981" width="3.28515625" style="5" customWidth="1"/>
    <col min="8982" max="8982" width="15" style="5" customWidth="1"/>
    <col min="8983" max="8983" width="15.28515625" style="5" customWidth="1"/>
    <col min="8984" max="8984" width="14.42578125" style="5" customWidth="1"/>
    <col min="8985" max="9214" width="9.140625" style="5"/>
    <col min="9215" max="9225" width="4.140625" style="5" customWidth="1"/>
    <col min="9226" max="9226" width="5" style="5" customWidth="1"/>
    <col min="9227" max="9229" width="4.140625" style="5" customWidth="1"/>
    <col min="9230" max="9230" width="4.5703125" style="5" customWidth="1"/>
    <col min="9231" max="9237" width="3.28515625" style="5" customWidth="1"/>
    <col min="9238" max="9238" width="15" style="5" customWidth="1"/>
    <col min="9239" max="9239" width="15.28515625" style="5" customWidth="1"/>
    <col min="9240" max="9240" width="14.42578125" style="5" customWidth="1"/>
    <col min="9241" max="9470" width="9.140625" style="5"/>
    <col min="9471" max="9481" width="4.140625" style="5" customWidth="1"/>
    <col min="9482" max="9482" width="5" style="5" customWidth="1"/>
    <col min="9483" max="9485" width="4.140625" style="5" customWidth="1"/>
    <col min="9486" max="9486" width="4.5703125" style="5" customWidth="1"/>
    <col min="9487" max="9493" width="3.28515625" style="5" customWidth="1"/>
    <col min="9494" max="9494" width="15" style="5" customWidth="1"/>
    <col min="9495" max="9495" width="15.28515625" style="5" customWidth="1"/>
    <col min="9496" max="9496" width="14.42578125" style="5" customWidth="1"/>
    <col min="9497" max="9726" width="9.140625" style="5"/>
    <col min="9727" max="9737" width="4.140625" style="5" customWidth="1"/>
    <col min="9738" max="9738" width="5" style="5" customWidth="1"/>
    <col min="9739" max="9741" width="4.140625" style="5" customWidth="1"/>
    <col min="9742" max="9742" width="4.5703125" style="5" customWidth="1"/>
    <col min="9743" max="9749" width="3.28515625" style="5" customWidth="1"/>
    <col min="9750" max="9750" width="15" style="5" customWidth="1"/>
    <col min="9751" max="9751" width="15.28515625" style="5" customWidth="1"/>
    <col min="9752" max="9752" width="14.42578125" style="5" customWidth="1"/>
    <col min="9753" max="9982" width="9.140625" style="5"/>
    <col min="9983" max="9993" width="4.140625" style="5" customWidth="1"/>
    <col min="9994" max="9994" width="5" style="5" customWidth="1"/>
    <col min="9995" max="9997" width="4.140625" style="5" customWidth="1"/>
    <col min="9998" max="9998" width="4.5703125" style="5" customWidth="1"/>
    <col min="9999" max="10005" width="3.28515625" style="5" customWidth="1"/>
    <col min="10006" max="10006" width="15" style="5" customWidth="1"/>
    <col min="10007" max="10007" width="15.28515625" style="5" customWidth="1"/>
    <col min="10008" max="10008" width="14.42578125" style="5" customWidth="1"/>
    <col min="10009" max="10238" width="9.140625" style="5"/>
    <col min="10239" max="10249" width="4.140625" style="5" customWidth="1"/>
    <col min="10250" max="10250" width="5" style="5" customWidth="1"/>
    <col min="10251" max="10253" width="4.140625" style="5" customWidth="1"/>
    <col min="10254" max="10254" width="4.5703125" style="5" customWidth="1"/>
    <col min="10255" max="10261" width="3.28515625" style="5" customWidth="1"/>
    <col min="10262" max="10262" width="15" style="5" customWidth="1"/>
    <col min="10263" max="10263" width="15.28515625" style="5" customWidth="1"/>
    <col min="10264" max="10264" width="14.42578125" style="5" customWidth="1"/>
    <col min="10265" max="10494" width="9.140625" style="5"/>
    <col min="10495" max="10505" width="4.140625" style="5" customWidth="1"/>
    <col min="10506" max="10506" width="5" style="5" customWidth="1"/>
    <col min="10507" max="10509" width="4.140625" style="5" customWidth="1"/>
    <col min="10510" max="10510" width="4.5703125" style="5" customWidth="1"/>
    <col min="10511" max="10517" width="3.28515625" style="5" customWidth="1"/>
    <col min="10518" max="10518" width="15" style="5" customWidth="1"/>
    <col min="10519" max="10519" width="15.28515625" style="5" customWidth="1"/>
    <col min="10520" max="10520" width="14.42578125" style="5" customWidth="1"/>
    <col min="10521" max="10750" width="9.140625" style="5"/>
    <col min="10751" max="10761" width="4.140625" style="5" customWidth="1"/>
    <col min="10762" max="10762" width="5" style="5" customWidth="1"/>
    <col min="10763" max="10765" width="4.140625" style="5" customWidth="1"/>
    <col min="10766" max="10766" width="4.5703125" style="5" customWidth="1"/>
    <col min="10767" max="10773" width="3.28515625" style="5" customWidth="1"/>
    <col min="10774" max="10774" width="15" style="5" customWidth="1"/>
    <col min="10775" max="10775" width="15.28515625" style="5" customWidth="1"/>
    <col min="10776" max="10776" width="14.42578125" style="5" customWidth="1"/>
    <col min="10777" max="11006" width="9.140625" style="5"/>
    <col min="11007" max="11017" width="4.140625" style="5" customWidth="1"/>
    <col min="11018" max="11018" width="5" style="5" customWidth="1"/>
    <col min="11019" max="11021" width="4.140625" style="5" customWidth="1"/>
    <col min="11022" max="11022" width="4.5703125" style="5" customWidth="1"/>
    <col min="11023" max="11029" width="3.28515625" style="5" customWidth="1"/>
    <col min="11030" max="11030" width="15" style="5" customWidth="1"/>
    <col min="11031" max="11031" width="15.28515625" style="5" customWidth="1"/>
    <col min="11032" max="11032" width="14.42578125" style="5" customWidth="1"/>
    <col min="11033" max="11262" width="9.140625" style="5"/>
    <col min="11263" max="11273" width="4.140625" style="5" customWidth="1"/>
    <col min="11274" max="11274" width="5" style="5" customWidth="1"/>
    <col min="11275" max="11277" width="4.140625" style="5" customWidth="1"/>
    <col min="11278" max="11278" width="4.5703125" style="5" customWidth="1"/>
    <col min="11279" max="11285" width="3.28515625" style="5" customWidth="1"/>
    <col min="11286" max="11286" width="15" style="5" customWidth="1"/>
    <col min="11287" max="11287" width="15.28515625" style="5" customWidth="1"/>
    <col min="11288" max="11288" width="14.42578125" style="5" customWidth="1"/>
    <col min="11289" max="11518" width="9.140625" style="5"/>
    <col min="11519" max="11529" width="4.140625" style="5" customWidth="1"/>
    <col min="11530" max="11530" width="5" style="5" customWidth="1"/>
    <col min="11531" max="11533" width="4.140625" style="5" customWidth="1"/>
    <col min="11534" max="11534" width="4.5703125" style="5" customWidth="1"/>
    <col min="11535" max="11541" width="3.28515625" style="5" customWidth="1"/>
    <col min="11542" max="11542" width="15" style="5" customWidth="1"/>
    <col min="11543" max="11543" width="15.28515625" style="5" customWidth="1"/>
    <col min="11544" max="11544" width="14.42578125" style="5" customWidth="1"/>
    <col min="11545" max="11774" width="9.140625" style="5"/>
    <col min="11775" max="11785" width="4.140625" style="5" customWidth="1"/>
    <col min="11786" max="11786" width="5" style="5" customWidth="1"/>
    <col min="11787" max="11789" width="4.140625" style="5" customWidth="1"/>
    <col min="11790" max="11790" width="4.5703125" style="5" customWidth="1"/>
    <col min="11791" max="11797" width="3.28515625" style="5" customWidth="1"/>
    <col min="11798" max="11798" width="15" style="5" customWidth="1"/>
    <col min="11799" max="11799" width="15.28515625" style="5" customWidth="1"/>
    <col min="11800" max="11800" width="14.42578125" style="5" customWidth="1"/>
    <col min="11801" max="12030" width="9.140625" style="5"/>
    <col min="12031" max="12041" width="4.140625" style="5" customWidth="1"/>
    <col min="12042" max="12042" width="5" style="5" customWidth="1"/>
    <col min="12043" max="12045" width="4.140625" style="5" customWidth="1"/>
    <col min="12046" max="12046" width="4.5703125" style="5" customWidth="1"/>
    <col min="12047" max="12053" width="3.28515625" style="5" customWidth="1"/>
    <col min="12054" max="12054" width="15" style="5" customWidth="1"/>
    <col min="12055" max="12055" width="15.28515625" style="5" customWidth="1"/>
    <col min="12056" max="12056" width="14.42578125" style="5" customWidth="1"/>
    <col min="12057" max="12286" width="9.140625" style="5"/>
    <col min="12287" max="12297" width="4.140625" style="5" customWidth="1"/>
    <col min="12298" max="12298" width="5" style="5" customWidth="1"/>
    <col min="12299" max="12301" width="4.140625" style="5" customWidth="1"/>
    <col min="12302" max="12302" width="4.5703125" style="5" customWidth="1"/>
    <col min="12303" max="12309" width="3.28515625" style="5" customWidth="1"/>
    <col min="12310" max="12310" width="15" style="5" customWidth="1"/>
    <col min="12311" max="12311" width="15.28515625" style="5" customWidth="1"/>
    <col min="12312" max="12312" width="14.42578125" style="5" customWidth="1"/>
    <col min="12313" max="12542" width="9.140625" style="5"/>
    <col min="12543" max="12553" width="4.140625" style="5" customWidth="1"/>
    <col min="12554" max="12554" width="5" style="5" customWidth="1"/>
    <col min="12555" max="12557" width="4.140625" style="5" customWidth="1"/>
    <col min="12558" max="12558" width="4.5703125" style="5" customWidth="1"/>
    <col min="12559" max="12565" width="3.28515625" style="5" customWidth="1"/>
    <col min="12566" max="12566" width="15" style="5" customWidth="1"/>
    <col min="12567" max="12567" width="15.28515625" style="5" customWidth="1"/>
    <col min="12568" max="12568" width="14.42578125" style="5" customWidth="1"/>
    <col min="12569" max="12798" width="9.140625" style="5"/>
    <col min="12799" max="12809" width="4.140625" style="5" customWidth="1"/>
    <col min="12810" max="12810" width="5" style="5" customWidth="1"/>
    <col min="12811" max="12813" width="4.140625" style="5" customWidth="1"/>
    <col min="12814" max="12814" width="4.5703125" style="5" customWidth="1"/>
    <col min="12815" max="12821" width="3.28515625" style="5" customWidth="1"/>
    <col min="12822" max="12822" width="15" style="5" customWidth="1"/>
    <col min="12823" max="12823" width="15.28515625" style="5" customWidth="1"/>
    <col min="12824" max="12824" width="14.42578125" style="5" customWidth="1"/>
    <col min="12825" max="13054" width="9.140625" style="5"/>
    <col min="13055" max="13065" width="4.140625" style="5" customWidth="1"/>
    <col min="13066" max="13066" width="5" style="5" customWidth="1"/>
    <col min="13067" max="13069" width="4.140625" style="5" customWidth="1"/>
    <col min="13070" max="13070" width="4.5703125" style="5" customWidth="1"/>
    <col min="13071" max="13077" width="3.28515625" style="5" customWidth="1"/>
    <col min="13078" max="13078" width="15" style="5" customWidth="1"/>
    <col min="13079" max="13079" width="15.28515625" style="5" customWidth="1"/>
    <col min="13080" max="13080" width="14.42578125" style="5" customWidth="1"/>
    <col min="13081" max="13310" width="9.140625" style="5"/>
    <col min="13311" max="13321" width="4.140625" style="5" customWidth="1"/>
    <col min="13322" max="13322" width="5" style="5" customWidth="1"/>
    <col min="13323" max="13325" width="4.140625" style="5" customWidth="1"/>
    <col min="13326" max="13326" width="4.5703125" style="5" customWidth="1"/>
    <col min="13327" max="13333" width="3.28515625" style="5" customWidth="1"/>
    <col min="13334" max="13334" width="15" style="5" customWidth="1"/>
    <col min="13335" max="13335" width="15.28515625" style="5" customWidth="1"/>
    <col min="13336" max="13336" width="14.42578125" style="5" customWidth="1"/>
    <col min="13337" max="13566" width="9.140625" style="5"/>
    <col min="13567" max="13577" width="4.140625" style="5" customWidth="1"/>
    <col min="13578" max="13578" width="5" style="5" customWidth="1"/>
    <col min="13579" max="13581" width="4.140625" style="5" customWidth="1"/>
    <col min="13582" max="13582" width="4.5703125" style="5" customWidth="1"/>
    <col min="13583" max="13589" width="3.28515625" style="5" customWidth="1"/>
    <col min="13590" max="13590" width="15" style="5" customWidth="1"/>
    <col min="13591" max="13591" width="15.28515625" style="5" customWidth="1"/>
    <col min="13592" max="13592" width="14.42578125" style="5" customWidth="1"/>
    <col min="13593" max="13822" width="9.140625" style="5"/>
    <col min="13823" max="13833" width="4.140625" style="5" customWidth="1"/>
    <col min="13834" max="13834" width="5" style="5" customWidth="1"/>
    <col min="13835" max="13837" width="4.140625" style="5" customWidth="1"/>
    <col min="13838" max="13838" width="4.5703125" style="5" customWidth="1"/>
    <col min="13839" max="13845" width="3.28515625" style="5" customWidth="1"/>
    <col min="13846" max="13846" width="15" style="5" customWidth="1"/>
    <col min="13847" max="13847" width="15.28515625" style="5" customWidth="1"/>
    <col min="13848" max="13848" width="14.42578125" style="5" customWidth="1"/>
    <col min="13849" max="14078" width="9.140625" style="5"/>
    <col min="14079" max="14089" width="4.140625" style="5" customWidth="1"/>
    <col min="14090" max="14090" width="5" style="5" customWidth="1"/>
    <col min="14091" max="14093" width="4.140625" style="5" customWidth="1"/>
    <col min="14094" max="14094" width="4.5703125" style="5" customWidth="1"/>
    <col min="14095" max="14101" width="3.28515625" style="5" customWidth="1"/>
    <col min="14102" max="14102" width="15" style="5" customWidth="1"/>
    <col min="14103" max="14103" width="15.28515625" style="5" customWidth="1"/>
    <col min="14104" max="14104" width="14.42578125" style="5" customWidth="1"/>
    <col min="14105" max="14334" width="9.140625" style="5"/>
    <col min="14335" max="14345" width="4.140625" style="5" customWidth="1"/>
    <col min="14346" max="14346" width="5" style="5" customWidth="1"/>
    <col min="14347" max="14349" width="4.140625" style="5" customWidth="1"/>
    <col min="14350" max="14350" width="4.5703125" style="5" customWidth="1"/>
    <col min="14351" max="14357" width="3.28515625" style="5" customWidth="1"/>
    <col min="14358" max="14358" width="15" style="5" customWidth="1"/>
    <col min="14359" max="14359" width="15.28515625" style="5" customWidth="1"/>
    <col min="14360" max="14360" width="14.42578125" style="5" customWidth="1"/>
    <col min="14361" max="14590" width="9.140625" style="5"/>
    <col min="14591" max="14601" width="4.140625" style="5" customWidth="1"/>
    <col min="14602" max="14602" width="5" style="5" customWidth="1"/>
    <col min="14603" max="14605" width="4.140625" style="5" customWidth="1"/>
    <col min="14606" max="14606" width="4.5703125" style="5" customWidth="1"/>
    <col min="14607" max="14613" width="3.28515625" style="5" customWidth="1"/>
    <col min="14614" max="14614" width="15" style="5" customWidth="1"/>
    <col min="14615" max="14615" width="15.28515625" style="5" customWidth="1"/>
    <col min="14616" max="14616" width="14.42578125" style="5" customWidth="1"/>
    <col min="14617" max="14846" width="9.140625" style="5"/>
    <col min="14847" max="14857" width="4.140625" style="5" customWidth="1"/>
    <col min="14858" max="14858" width="5" style="5" customWidth="1"/>
    <col min="14859" max="14861" width="4.140625" style="5" customWidth="1"/>
    <col min="14862" max="14862" width="4.5703125" style="5" customWidth="1"/>
    <col min="14863" max="14869" width="3.28515625" style="5" customWidth="1"/>
    <col min="14870" max="14870" width="15" style="5" customWidth="1"/>
    <col min="14871" max="14871" width="15.28515625" style="5" customWidth="1"/>
    <col min="14872" max="14872" width="14.42578125" style="5" customWidth="1"/>
    <col min="14873" max="15102" width="9.140625" style="5"/>
    <col min="15103" max="15113" width="4.140625" style="5" customWidth="1"/>
    <col min="15114" max="15114" width="5" style="5" customWidth="1"/>
    <col min="15115" max="15117" width="4.140625" style="5" customWidth="1"/>
    <col min="15118" max="15118" width="4.5703125" style="5" customWidth="1"/>
    <col min="15119" max="15125" width="3.28515625" style="5" customWidth="1"/>
    <col min="15126" max="15126" width="15" style="5" customWidth="1"/>
    <col min="15127" max="15127" width="15.28515625" style="5" customWidth="1"/>
    <col min="15128" max="15128" width="14.42578125" style="5" customWidth="1"/>
    <col min="15129" max="15358" width="9.140625" style="5"/>
    <col min="15359" max="15369" width="4.140625" style="5" customWidth="1"/>
    <col min="15370" max="15370" width="5" style="5" customWidth="1"/>
    <col min="15371" max="15373" width="4.140625" style="5" customWidth="1"/>
    <col min="15374" max="15374" width="4.5703125" style="5" customWidth="1"/>
    <col min="15375" max="15381" width="3.28515625" style="5" customWidth="1"/>
    <col min="15382" max="15382" width="15" style="5" customWidth="1"/>
    <col min="15383" max="15383" width="15.28515625" style="5" customWidth="1"/>
    <col min="15384" max="15384" width="14.42578125" style="5" customWidth="1"/>
    <col min="15385" max="15614" width="9.140625" style="5"/>
    <col min="15615" max="15625" width="4.140625" style="5" customWidth="1"/>
    <col min="15626" max="15626" width="5" style="5" customWidth="1"/>
    <col min="15627" max="15629" width="4.140625" style="5" customWidth="1"/>
    <col min="15630" max="15630" width="4.5703125" style="5" customWidth="1"/>
    <col min="15631" max="15637" width="3.28515625" style="5" customWidth="1"/>
    <col min="15638" max="15638" width="15" style="5" customWidth="1"/>
    <col min="15639" max="15639" width="15.28515625" style="5" customWidth="1"/>
    <col min="15640" max="15640" width="14.42578125" style="5" customWidth="1"/>
    <col min="15641" max="15870" width="9.140625" style="5"/>
    <col min="15871" max="15881" width="4.140625" style="5" customWidth="1"/>
    <col min="15882" max="15882" width="5" style="5" customWidth="1"/>
    <col min="15883" max="15885" width="4.140625" style="5" customWidth="1"/>
    <col min="15886" max="15886" width="4.5703125" style="5" customWidth="1"/>
    <col min="15887" max="15893" width="3.28515625" style="5" customWidth="1"/>
    <col min="15894" max="15894" width="15" style="5" customWidth="1"/>
    <col min="15895" max="15895" width="15.28515625" style="5" customWidth="1"/>
    <col min="15896" max="15896" width="14.42578125" style="5" customWidth="1"/>
    <col min="15897" max="16126" width="9.140625" style="5"/>
    <col min="16127" max="16137" width="4.140625" style="5" customWidth="1"/>
    <col min="16138" max="16138" width="5" style="5" customWidth="1"/>
    <col min="16139" max="16141" width="4.140625" style="5" customWidth="1"/>
    <col min="16142" max="16142" width="4.5703125" style="5" customWidth="1"/>
    <col min="16143" max="16149" width="3.28515625" style="5" customWidth="1"/>
    <col min="16150" max="16150" width="15" style="5" customWidth="1"/>
    <col min="16151" max="16151" width="15.28515625" style="5" customWidth="1"/>
    <col min="16152" max="16152" width="14.42578125" style="5" customWidth="1"/>
    <col min="16153" max="16384" width="9.140625" style="5"/>
  </cols>
  <sheetData>
    <row r="1" spans="1:8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8">
      <c r="A2" s="26" t="s">
        <v>153</v>
      </c>
      <c r="B2" s="1120">
        <f>Деклар!D5</f>
        <v>111111111111</v>
      </c>
      <c r="C2" s="1120"/>
      <c r="D2" s="32"/>
      <c r="E2" s="1120"/>
      <c r="F2" s="1120"/>
    </row>
    <row r="3" spans="1:8">
      <c r="A3" s="26" t="s">
        <v>565</v>
      </c>
      <c r="B3" s="519"/>
      <c r="C3" s="519"/>
      <c r="D3" s="519" t="str">
        <f>Деклар!G7</f>
        <v>2020 год</v>
      </c>
      <c r="E3" s="518"/>
      <c r="F3" s="518"/>
    </row>
    <row r="4" spans="1:8">
      <c r="A4" s="980" t="s">
        <v>114</v>
      </c>
      <c r="B4" s="980"/>
      <c r="C4" s="980"/>
      <c r="D4" s="980"/>
      <c r="E4" s="980"/>
      <c r="F4" s="980"/>
    </row>
    <row r="5" spans="1:8" ht="24.75" customHeight="1">
      <c r="A5" s="933" t="s">
        <v>893</v>
      </c>
      <c r="B5" s="933"/>
      <c r="C5" s="933"/>
      <c r="D5" s="933"/>
      <c r="E5" s="933"/>
      <c r="F5" s="933"/>
    </row>
    <row r="6" spans="1:8" ht="13.5" thickBot="1">
      <c r="A6" s="1121"/>
      <c r="B6" s="1121"/>
      <c r="C6" s="1121"/>
      <c r="D6" s="1121"/>
      <c r="E6" s="1121"/>
      <c r="F6" s="1121"/>
    </row>
    <row r="7" spans="1:8" ht="42" customHeight="1" thickBot="1">
      <c r="A7" s="118" t="s">
        <v>242</v>
      </c>
      <c r="B7" s="1031" t="s">
        <v>312</v>
      </c>
      <c r="C7" s="1032"/>
      <c r="D7" s="1031" t="s">
        <v>313</v>
      </c>
      <c r="E7" s="1094"/>
      <c r="F7" s="592" t="s">
        <v>314</v>
      </c>
      <c r="G7" s="592" t="s">
        <v>857</v>
      </c>
      <c r="H7" s="592" t="s">
        <v>854</v>
      </c>
    </row>
    <row r="8" spans="1:8" ht="15.75" customHeight="1" thickBot="1">
      <c r="A8" s="593">
        <v>1</v>
      </c>
      <c r="B8" s="1114">
        <v>2</v>
      </c>
      <c r="C8" s="1115"/>
      <c r="D8" s="1114">
        <v>3</v>
      </c>
      <c r="E8" s="1118"/>
      <c r="F8" s="594">
        <v>4</v>
      </c>
      <c r="G8" s="594">
        <v>5</v>
      </c>
      <c r="H8" s="594">
        <v>6</v>
      </c>
    </row>
    <row r="9" spans="1:8" ht="15.75" customHeight="1" thickBot="1">
      <c r="A9" s="595"/>
      <c r="B9" s="1114" t="s">
        <v>104</v>
      </c>
      <c r="C9" s="1115"/>
      <c r="D9" s="1114"/>
      <c r="E9" s="1118"/>
      <c r="F9" s="596">
        <f>SUM(F10:F12)</f>
        <v>0</v>
      </c>
      <c r="G9" s="596">
        <f t="shared" ref="G9:H9" si="0">SUM(G10:G12)</f>
        <v>0</v>
      </c>
      <c r="H9" s="596">
        <f t="shared" si="0"/>
        <v>0</v>
      </c>
    </row>
    <row r="10" spans="1:8" ht="15" customHeight="1">
      <c r="A10" s="590">
        <v>1</v>
      </c>
      <c r="B10" s="1077" t="s">
        <v>608</v>
      </c>
      <c r="C10" s="1078"/>
      <c r="D10" s="1122"/>
      <c r="E10" s="1123"/>
      <c r="F10" s="597"/>
      <c r="G10" s="597"/>
      <c r="H10" s="515">
        <f>F10-G10</f>
        <v>0</v>
      </c>
    </row>
    <row r="11" spans="1:8">
      <c r="A11" s="590">
        <v>2</v>
      </c>
      <c r="B11" s="1040" t="s">
        <v>609</v>
      </c>
      <c r="C11" s="1041"/>
      <c r="D11" s="1035"/>
      <c r="E11" s="1113"/>
      <c r="F11" s="598"/>
      <c r="G11" s="598"/>
      <c r="H11" s="599">
        <f t="shared" ref="H11:H12" si="1">F11-G11</f>
        <v>0</v>
      </c>
    </row>
    <row r="12" spans="1:8" ht="15.75" customHeight="1" thickBot="1">
      <c r="A12" s="591"/>
      <c r="B12" s="1109"/>
      <c r="C12" s="1110"/>
      <c r="D12" s="1105"/>
      <c r="E12" s="1106"/>
      <c r="F12" s="600"/>
      <c r="G12" s="600"/>
      <c r="H12" s="601">
        <f t="shared" si="1"/>
        <v>0</v>
      </c>
    </row>
    <row r="13" spans="1:8" ht="15.75" customHeight="1" thickBot="1">
      <c r="A13" s="595"/>
      <c r="B13" s="1114" t="s">
        <v>105</v>
      </c>
      <c r="C13" s="1115"/>
      <c r="D13" s="1114"/>
      <c r="E13" s="1118"/>
      <c r="F13" s="596">
        <f>SUM(F14:F16)</f>
        <v>0</v>
      </c>
      <c r="G13" s="596">
        <f t="shared" ref="G13:H13" si="2">SUM(G14:G16)</f>
        <v>0</v>
      </c>
      <c r="H13" s="596">
        <f t="shared" si="2"/>
        <v>0</v>
      </c>
    </row>
    <row r="14" spans="1:8" ht="15.75" customHeight="1" thickBot="1">
      <c r="A14" s="285"/>
      <c r="B14" s="1116"/>
      <c r="C14" s="1117"/>
      <c r="D14" s="1081"/>
      <c r="E14" s="1119"/>
      <c r="F14" s="602"/>
      <c r="G14" s="602"/>
      <c r="H14" s="515">
        <f t="shared" ref="H14:H16" si="3">F14-G14</f>
        <v>0</v>
      </c>
    </row>
    <row r="15" spans="1:8" ht="15.75" customHeight="1" thickBot="1">
      <c r="A15" s="285"/>
      <c r="B15" s="1116"/>
      <c r="C15" s="1117"/>
      <c r="D15" s="1081"/>
      <c r="E15" s="1119"/>
      <c r="F15" s="602"/>
      <c r="G15" s="602"/>
      <c r="H15" s="515">
        <f t="shared" si="3"/>
        <v>0</v>
      </c>
    </row>
    <row r="16" spans="1:8" ht="15.75" customHeight="1" thickBot="1">
      <c r="A16" s="286"/>
      <c r="B16" s="1111"/>
      <c r="C16" s="1112"/>
      <c r="D16" s="1107"/>
      <c r="E16" s="1108"/>
      <c r="F16" s="601"/>
      <c r="G16" s="601"/>
      <c r="H16" s="515">
        <f t="shared" si="3"/>
        <v>0</v>
      </c>
    </row>
    <row r="18" spans="2:4" ht="25.5" customHeight="1">
      <c r="B18" s="603" t="s">
        <v>119</v>
      </c>
      <c r="C18" s="83"/>
      <c r="D18" s="83"/>
    </row>
    <row r="19" spans="2:4">
      <c r="C19" s="5" t="s">
        <v>120</v>
      </c>
      <c r="D19" s="5" t="s">
        <v>218</v>
      </c>
    </row>
  </sheetData>
  <mergeCells count="25">
    <mergeCell ref="B7:C7"/>
    <mergeCell ref="B8:C8"/>
    <mergeCell ref="B10:C10"/>
    <mergeCell ref="B2:C2"/>
    <mergeCell ref="E2:F2"/>
    <mergeCell ref="A4:F4"/>
    <mergeCell ref="A5:F5"/>
    <mergeCell ref="A6:F6"/>
    <mergeCell ref="D7:E7"/>
    <mergeCell ref="D8:E8"/>
    <mergeCell ref="D10:E10"/>
    <mergeCell ref="B9:C9"/>
    <mergeCell ref="D9:E9"/>
    <mergeCell ref="D12:E12"/>
    <mergeCell ref="D16:E16"/>
    <mergeCell ref="B11:C11"/>
    <mergeCell ref="B12:C12"/>
    <mergeCell ref="B16:C16"/>
    <mergeCell ref="D11:E11"/>
    <mergeCell ref="B13:C13"/>
    <mergeCell ref="B14:C14"/>
    <mergeCell ref="B15:C15"/>
    <mergeCell ref="D13:E13"/>
    <mergeCell ref="D14:E14"/>
    <mergeCell ref="D15:E15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J11" sqref="J11"/>
    </sheetView>
  </sheetViews>
  <sheetFormatPr defaultColWidth="12.7109375" defaultRowHeight="12.75"/>
  <cols>
    <col min="1" max="1" width="5" style="5" customWidth="1"/>
    <col min="2" max="2" width="12.7109375" style="5"/>
    <col min="3" max="6" width="12.7109375" style="7"/>
    <col min="7" max="16384" width="12.7109375" style="5"/>
  </cols>
  <sheetData>
    <row r="1" spans="1:12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12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12" ht="14.25">
      <c r="A3" s="26" t="s">
        <v>565</v>
      </c>
      <c r="B3" s="74"/>
      <c r="C3" s="74"/>
      <c r="D3" s="273" t="str">
        <f>Деклар!G7</f>
        <v>2020 год</v>
      </c>
      <c r="E3" s="79"/>
      <c r="F3" s="79"/>
    </row>
    <row r="4" spans="1:12" ht="15.75" customHeight="1">
      <c r="A4" s="1025" t="s">
        <v>114</v>
      </c>
      <c r="B4" s="1025"/>
      <c r="C4" s="1025"/>
      <c r="D4" s="1025"/>
      <c r="E4" s="1025"/>
      <c r="F4" s="1025"/>
      <c r="G4" s="1025"/>
      <c r="H4" s="1025"/>
      <c r="I4" s="1025"/>
      <c r="J4" s="1025"/>
    </row>
    <row r="5" spans="1:12" ht="12.75" customHeight="1">
      <c r="A5" s="933" t="s">
        <v>614</v>
      </c>
      <c r="B5" s="933"/>
      <c r="C5" s="933"/>
      <c r="D5" s="933"/>
      <c r="E5" s="933"/>
      <c r="F5" s="933"/>
      <c r="G5" s="933"/>
      <c r="H5" s="933"/>
      <c r="I5" s="933"/>
      <c r="J5" s="933"/>
    </row>
    <row r="6" spans="1:12" ht="15.75" customHeight="1" thickBot="1">
      <c r="A6" s="1026"/>
      <c r="B6" s="1026"/>
      <c r="C6" s="1026"/>
      <c r="D6" s="1026"/>
      <c r="E6" s="1026"/>
      <c r="F6" s="1026"/>
    </row>
    <row r="7" spans="1:12" ht="66.75" customHeight="1" thickBot="1">
      <c r="A7" s="233" t="s">
        <v>242</v>
      </c>
      <c r="B7" s="234" t="s">
        <v>513</v>
      </c>
      <c r="C7" s="234" t="s">
        <v>514</v>
      </c>
      <c r="D7" s="235" t="s">
        <v>515</v>
      </c>
      <c r="E7" s="235" t="s">
        <v>516</v>
      </c>
      <c r="F7" s="234" t="s">
        <v>517</v>
      </c>
      <c r="G7" s="234" t="s">
        <v>518</v>
      </c>
      <c r="H7" s="236" t="s">
        <v>519</v>
      </c>
      <c r="I7" s="236" t="s">
        <v>520</v>
      </c>
      <c r="J7" s="237" t="s">
        <v>521</v>
      </c>
      <c r="K7" s="237" t="s">
        <v>857</v>
      </c>
      <c r="L7" s="237" t="s">
        <v>854</v>
      </c>
    </row>
    <row r="8" spans="1:12" ht="13.5" thickBot="1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175">
        <v>8</v>
      </c>
      <c r="I8" s="125">
        <v>9</v>
      </c>
      <c r="J8" s="65">
        <v>10</v>
      </c>
      <c r="K8" s="65">
        <v>11</v>
      </c>
      <c r="L8" s="65">
        <v>12</v>
      </c>
    </row>
    <row r="9" spans="1:12" ht="15" customHeight="1">
      <c r="A9" s="544"/>
      <c r="B9" s="604"/>
      <c r="C9" s="604"/>
      <c r="D9" s="605"/>
      <c r="E9" s="605"/>
      <c r="F9" s="604"/>
      <c r="G9" s="604"/>
      <c r="H9" s="606"/>
      <c r="I9" s="607"/>
      <c r="J9" s="608"/>
      <c r="K9" s="608"/>
      <c r="L9" s="362">
        <f>J9-K9</f>
        <v>0</v>
      </c>
    </row>
    <row r="10" spans="1:12" ht="15">
      <c r="A10" s="539"/>
      <c r="B10" s="609"/>
      <c r="C10" s="610"/>
      <c r="D10" s="609"/>
      <c r="E10" s="609"/>
      <c r="F10" s="609"/>
      <c r="G10" s="610"/>
      <c r="H10" s="611"/>
      <c r="I10" s="612"/>
      <c r="J10" s="613"/>
      <c r="K10" s="613"/>
      <c r="L10" s="165">
        <f t="shared" ref="L10:L12" si="0">J10-K10</f>
        <v>0</v>
      </c>
    </row>
    <row r="11" spans="1:12">
      <c r="A11" s="539"/>
      <c r="B11" s="539"/>
      <c r="C11" s="538"/>
      <c r="D11" s="614"/>
      <c r="E11" s="538"/>
      <c r="F11" s="614"/>
      <c r="G11" s="539"/>
      <c r="H11" s="615"/>
      <c r="I11" s="616"/>
      <c r="J11" s="617"/>
      <c r="K11" s="617"/>
      <c r="L11" s="166">
        <f t="shared" si="0"/>
        <v>0</v>
      </c>
    </row>
    <row r="12" spans="1:12" ht="13.5" thickBot="1">
      <c r="A12" s="618"/>
      <c r="B12" s="557"/>
      <c r="C12" s="578"/>
      <c r="D12" s="619"/>
      <c r="E12" s="578"/>
      <c r="F12" s="619"/>
      <c r="G12" s="557"/>
      <c r="H12" s="620"/>
      <c r="I12" s="621"/>
      <c r="J12" s="622"/>
      <c r="K12" s="622"/>
      <c r="L12" s="167">
        <f t="shared" si="0"/>
        <v>0</v>
      </c>
    </row>
    <row r="13" spans="1:12" ht="25.5" customHeight="1" thickBot="1">
      <c r="A13" s="43"/>
      <c r="B13" s="949" t="s">
        <v>615</v>
      </c>
      <c r="C13" s="950"/>
      <c r="D13" s="950"/>
      <c r="E13" s="950"/>
      <c r="F13" s="950"/>
      <c r="G13" s="950"/>
      <c r="H13" s="950"/>
      <c r="I13" s="1037"/>
      <c r="J13" s="122">
        <f>SUM(J9:J12)</f>
        <v>0</v>
      </c>
      <c r="K13" s="361">
        <f t="shared" ref="K13:L13" si="1">SUM(K9:K12)</f>
        <v>0</v>
      </c>
      <c r="L13" s="361">
        <f t="shared" si="1"/>
        <v>0</v>
      </c>
    </row>
    <row r="15" spans="1:12" ht="25.5" customHeight="1">
      <c r="B15" s="69" t="s">
        <v>119</v>
      </c>
      <c r="C15" s="12"/>
      <c r="D15" s="12"/>
    </row>
    <row r="16" spans="1:12">
      <c r="C16" s="7" t="s">
        <v>120</v>
      </c>
      <c r="D16" s="7" t="s">
        <v>218</v>
      </c>
    </row>
  </sheetData>
  <mergeCells count="6">
    <mergeCell ref="B13:I13"/>
    <mergeCell ref="B2:C2"/>
    <mergeCell ref="E2:F2"/>
    <mergeCell ref="A6:F6"/>
    <mergeCell ref="A5:J5"/>
    <mergeCell ref="A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7" workbookViewId="0">
      <selection activeCell="L26" sqref="L26"/>
    </sheetView>
  </sheetViews>
  <sheetFormatPr defaultRowHeight="18" customHeight="1"/>
  <cols>
    <col min="1" max="1" width="5.42578125" style="1" customWidth="1"/>
    <col min="2" max="2" width="4.140625" style="1" customWidth="1"/>
    <col min="3" max="3" width="8.42578125" style="1" customWidth="1"/>
    <col min="4" max="4" width="12.42578125" style="1" customWidth="1"/>
    <col min="5" max="5" width="5.5703125" style="1" customWidth="1"/>
    <col min="6" max="6" width="6" style="1" customWidth="1"/>
    <col min="7" max="7" width="4.140625" style="1" customWidth="1"/>
    <col min="8" max="8" width="5.5703125" style="1" hidden="1" customWidth="1"/>
    <col min="9" max="9" width="4.140625" style="1" hidden="1" customWidth="1"/>
    <col min="10" max="10" width="5" style="1" hidden="1" customWidth="1"/>
    <col min="11" max="11" width="4.140625" style="1" customWidth="1"/>
    <col min="12" max="12" width="21.5703125" style="1" customWidth="1"/>
    <col min="13" max="13" width="14.85546875" style="1" customWidth="1"/>
    <col min="14" max="14" width="13.7109375" style="1" customWidth="1"/>
    <col min="15" max="15" width="14.42578125" style="1" customWidth="1"/>
    <col min="16" max="246" width="9.140625" style="1"/>
    <col min="247" max="253" width="4.140625" style="1" customWidth="1"/>
    <col min="254" max="254" width="6.7109375" style="1" customWidth="1"/>
    <col min="255" max="256" width="0" style="1" hidden="1" customWidth="1"/>
    <col min="257" max="257" width="6.28515625" style="1" customWidth="1"/>
    <col min="258" max="260" width="0" style="1" hidden="1" customWidth="1"/>
    <col min="261" max="261" width="4.140625" style="1" customWidth="1"/>
    <col min="262" max="262" width="10.140625" style="1" customWidth="1"/>
    <col min="263" max="265" width="3.28515625" style="1" customWidth="1"/>
    <col min="266" max="266" width="2.7109375" style="1" customWidth="1"/>
    <col min="267" max="269" width="0" style="1" hidden="1" customWidth="1"/>
    <col min="270" max="502" width="9.140625" style="1"/>
    <col min="503" max="509" width="4.140625" style="1" customWidth="1"/>
    <col min="510" max="510" width="6.7109375" style="1" customWidth="1"/>
    <col min="511" max="512" width="0" style="1" hidden="1" customWidth="1"/>
    <col min="513" max="513" width="6.28515625" style="1" customWidth="1"/>
    <col min="514" max="516" width="0" style="1" hidden="1" customWidth="1"/>
    <col min="517" max="517" width="4.140625" style="1" customWidth="1"/>
    <col min="518" max="518" width="10.140625" style="1" customWidth="1"/>
    <col min="519" max="521" width="3.28515625" style="1" customWidth="1"/>
    <col min="522" max="522" width="2.7109375" style="1" customWidth="1"/>
    <col min="523" max="525" width="0" style="1" hidden="1" customWidth="1"/>
    <col min="526" max="758" width="9.140625" style="1"/>
    <col min="759" max="765" width="4.140625" style="1" customWidth="1"/>
    <col min="766" max="766" width="6.7109375" style="1" customWidth="1"/>
    <col min="767" max="768" width="0" style="1" hidden="1" customWidth="1"/>
    <col min="769" max="769" width="6.28515625" style="1" customWidth="1"/>
    <col min="770" max="772" width="0" style="1" hidden="1" customWidth="1"/>
    <col min="773" max="773" width="4.140625" style="1" customWidth="1"/>
    <col min="774" max="774" width="10.140625" style="1" customWidth="1"/>
    <col min="775" max="777" width="3.28515625" style="1" customWidth="1"/>
    <col min="778" max="778" width="2.7109375" style="1" customWidth="1"/>
    <col min="779" max="781" width="0" style="1" hidden="1" customWidth="1"/>
    <col min="782" max="1014" width="9.140625" style="1"/>
    <col min="1015" max="1021" width="4.140625" style="1" customWidth="1"/>
    <col min="1022" max="1022" width="6.7109375" style="1" customWidth="1"/>
    <col min="1023" max="1024" width="0" style="1" hidden="1" customWidth="1"/>
    <col min="1025" max="1025" width="6.28515625" style="1" customWidth="1"/>
    <col min="1026" max="1028" width="0" style="1" hidden="1" customWidth="1"/>
    <col min="1029" max="1029" width="4.140625" style="1" customWidth="1"/>
    <col min="1030" max="1030" width="10.140625" style="1" customWidth="1"/>
    <col min="1031" max="1033" width="3.28515625" style="1" customWidth="1"/>
    <col min="1034" max="1034" width="2.7109375" style="1" customWidth="1"/>
    <col min="1035" max="1037" width="0" style="1" hidden="1" customWidth="1"/>
    <col min="1038" max="1270" width="9.140625" style="1"/>
    <col min="1271" max="1277" width="4.140625" style="1" customWidth="1"/>
    <col min="1278" max="1278" width="6.7109375" style="1" customWidth="1"/>
    <col min="1279" max="1280" width="0" style="1" hidden="1" customWidth="1"/>
    <col min="1281" max="1281" width="6.28515625" style="1" customWidth="1"/>
    <col min="1282" max="1284" width="0" style="1" hidden="1" customWidth="1"/>
    <col min="1285" max="1285" width="4.140625" style="1" customWidth="1"/>
    <col min="1286" max="1286" width="10.140625" style="1" customWidth="1"/>
    <col min="1287" max="1289" width="3.28515625" style="1" customWidth="1"/>
    <col min="1290" max="1290" width="2.7109375" style="1" customWidth="1"/>
    <col min="1291" max="1293" width="0" style="1" hidden="1" customWidth="1"/>
    <col min="1294" max="1526" width="9.140625" style="1"/>
    <col min="1527" max="1533" width="4.140625" style="1" customWidth="1"/>
    <col min="1534" max="1534" width="6.7109375" style="1" customWidth="1"/>
    <col min="1535" max="1536" width="0" style="1" hidden="1" customWidth="1"/>
    <col min="1537" max="1537" width="6.28515625" style="1" customWidth="1"/>
    <col min="1538" max="1540" width="0" style="1" hidden="1" customWidth="1"/>
    <col min="1541" max="1541" width="4.140625" style="1" customWidth="1"/>
    <col min="1542" max="1542" width="10.140625" style="1" customWidth="1"/>
    <col min="1543" max="1545" width="3.28515625" style="1" customWidth="1"/>
    <col min="1546" max="1546" width="2.7109375" style="1" customWidth="1"/>
    <col min="1547" max="1549" width="0" style="1" hidden="1" customWidth="1"/>
    <col min="1550" max="1782" width="9.140625" style="1"/>
    <col min="1783" max="1789" width="4.140625" style="1" customWidth="1"/>
    <col min="1790" max="1790" width="6.7109375" style="1" customWidth="1"/>
    <col min="1791" max="1792" width="0" style="1" hidden="1" customWidth="1"/>
    <col min="1793" max="1793" width="6.28515625" style="1" customWidth="1"/>
    <col min="1794" max="1796" width="0" style="1" hidden="1" customWidth="1"/>
    <col min="1797" max="1797" width="4.140625" style="1" customWidth="1"/>
    <col min="1798" max="1798" width="10.140625" style="1" customWidth="1"/>
    <col min="1799" max="1801" width="3.28515625" style="1" customWidth="1"/>
    <col min="1802" max="1802" width="2.7109375" style="1" customWidth="1"/>
    <col min="1803" max="1805" width="0" style="1" hidden="1" customWidth="1"/>
    <col min="1806" max="2038" width="9.140625" style="1"/>
    <col min="2039" max="2045" width="4.140625" style="1" customWidth="1"/>
    <col min="2046" max="2046" width="6.7109375" style="1" customWidth="1"/>
    <col min="2047" max="2048" width="0" style="1" hidden="1" customWidth="1"/>
    <col min="2049" max="2049" width="6.28515625" style="1" customWidth="1"/>
    <col min="2050" max="2052" width="0" style="1" hidden="1" customWidth="1"/>
    <col min="2053" max="2053" width="4.140625" style="1" customWidth="1"/>
    <col min="2054" max="2054" width="10.140625" style="1" customWidth="1"/>
    <col min="2055" max="2057" width="3.28515625" style="1" customWidth="1"/>
    <col min="2058" max="2058" width="2.7109375" style="1" customWidth="1"/>
    <col min="2059" max="2061" width="0" style="1" hidden="1" customWidth="1"/>
    <col min="2062" max="2294" width="9.140625" style="1"/>
    <col min="2295" max="2301" width="4.140625" style="1" customWidth="1"/>
    <col min="2302" max="2302" width="6.7109375" style="1" customWidth="1"/>
    <col min="2303" max="2304" width="0" style="1" hidden="1" customWidth="1"/>
    <col min="2305" max="2305" width="6.28515625" style="1" customWidth="1"/>
    <col min="2306" max="2308" width="0" style="1" hidden="1" customWidth="1"/>
    <col min="2309" max="2309" width="4.140625" style="1" customWidth="1"/>
    <col min="2310" max="2310" width="10.140625" style="1" customWidth="1"/>
    <col min="2311" max="2313" width="3.28515625" style="1" customWidth="1"/>
    <col min="2314" max="2314" width="2.7109375" style="1" customWidth="1"/>
    <col min="2315" max="2317" width="0" style="1" hidden="1" customWidth="1"/>
    <col min="2318" max="2550" width="9.140625" style="1"/>
    <col min="2551" max="2557" width="4.140625" style="1" customWidth="1"/>
    <col min="2558" max="2558" width="6.7109375" style="1" customWidth="1"/>
    <col min="2559" max="2560" width="0" style="1" hidden="1" customWidth="1"/>
    <col min="2561" max="2561" width="6.28515625" style="1" customWidth="1"/>
    <col min="2562" max="2564" width="0" style="1" hidden="1" customWidth="1"/>
    <col min="2565" max="2565" width="4.140625" style="1" customWidth="1"/>
    <col min="2566" max="2566" width="10.140625" style="1" customWidth="1"/>
    <col min="2567" max="2569" width="3.28515625" style="1" customWidth="1"/>
    <col min="2570" max="2570" width="2.7109375" style="1" customWidth="1"/>
    <col min="2571" max="2573" width="0" style="1" hidden="1" customWidth="1"/>
    <col min="2574" max="2806" width="9.140625" style="1"/>
    <col min="2807" max="2813" width="4.140625" style="1" customWidth="1"/>
    <col min="2814" max="2814" width="6.7109375" style="1" customWidth="1"/>
    <col min="2815" max="2816" width="0" style="1" hidden="1" customWidth="1"/>
    <col min="2817" max="2817" width="6.28515625" style="1" customWidth="1"/>
    <col min="2818" max="2820" width="0" style="1" hidden="1" customWidth="1"/>
    <col min="2821" max="2821" width="4.140625" style="1" customWidth="1"/>
    <col min="2822" max="2822" width="10.140625" style="1" customWidth="1"/>
    <col min="2823" max="2825" width="3.28515625" style="1" customWidth="1"/>
    <col min="2826" max="2826" width="2.7109375" style="1" customWidth="1"/>
    <col min="2827" max="2829" width="0" style="1" hidden="1" customWidth="1"/>
    <col min="2830" max="3062" width="9.140625" style="1"/>
    <col min="3063" max="3069" width="4.140625" style="1" customWidth="1"/>
    <col min="3070" max="3070" width="6.7109375" style="1" customWidth="1"/>
    <col min="3071" max="3072" width="0" style="1" hidden="1" customWidth="1"/>
    <col min="3073" max="3073" width="6.28515625" style="1" customWidth="1"/>
    <col min="3074" max="3076" width="0" style="1" hidden="1" customWidth="1"/>
    <col min="3077" max="3077" width="4.140625" style="1" customWidth="1"/>
    <col min="3078" max="3078" width="10.140625" style="1" customWidth="1"/>
    <col min="3079" max="3081" width="3.28515625" style="1" customWidth="1"/>
    <col min="3082" max="3082" width="2.7109375" style="1" customWidth="1"/>
    <col min="3083" max="3085" width="0" style="1" hidden="1" customWidth="1"/>
    <col min="3086" max="3318" width="9.140625" style="1"/>
    <col min="3319" max="3325" width="4.140625" style="1" customWidth="1"/>
    <col min="3326" max="3326" width="6.7109375" style="1" customWidth="1"/>
    <col min="3327" max="3328" width="0" style="1" hidden="1" customWidth="1"/>
    <col min="3329" max="3329" width="6.28515625" style="1" customWidth="1"/>
    <col min="3330" max="3332" width="0" style="1" hidden="1" customWidth="1"/>
    <col min="3333" max="3333" width="4.140625" style="1" customWidth="1"/>
    <col min="3334" max="3334" width="10.140625" style="1" customWidth="1"/>
    <col min="3335" max="3337" width="3.28515625" style="1" customWidth="1"/>
    <col min="3338" max="3338" width="2.7109375" style="1" customWidth="1"/>
    <col min="3339" max="3341" width="0" style="1" hidden="1" customWidth="1"/>
    <col min="3342" max="3574" width="9.140625" style="1"/>
    <col min="3575" max="3581" width="4.140625" style="1" customWidth="1"/>
    <col min="3582" max="3582" width="6.7109375" style="1" customWidth="1"/>
    <col min="3583" max="3584" width="0" style="1" hidden="1" customWidth="1"/>
    <col min="3585" max="3585" width="6.28515625" style="1" customWidth="1"/>
    <col min="3586" max="3588" width="0" style="1" hidden="1" customWidth="1"/>
    <col min="3589" max="3589" width="4.140625" style="1" customWidth="1"/>
    <col min="3590" max="3590" width="10.140625" style="1" customWidth="1"/>
    <col min="3591" max="3593" width="3.28515625" style="1" customWidth="1"/>
    <col min="3594" max="3594" width="2.7109375" style="1" customWidth="1"/>
    <col min="3595" max="3597" width="0" style="1" hidden="1" customWidth="1"/>
    <col min="3598" max="3830" width="9.140625" style="1"/>
    <col min="3831" max="3837" width="4.140625" style="1" customWidth="1"/>
    <col min="3838" max="3838" width="6.7109375" style="1" customWidth="1"/>
    <col min="3839" max="3840" width="0" style="1" hidden="1" customWidth="1"/>
    <col min="3841" max="3841" width="6.28515625" style="1" customWidth="1"/>
    <col min="3842" max="3844" width="0" style="1" hidden="1" customWidth="1"/>
    <col min="3845" max="3845" width="4.140625" style="1" customWidth="1"/>
    <col min="3846" max="3846" width="10.140625" style="1" customWidth="1"/>
    <col min="3847" max="3849" width="3.28515625" style="1" customWidth="1"/>
    <col min="3850" max="3850" width="2.7109375" style="1" customWidth="1"/>
    <col min="3851" max="3853" width="0" style="1" hidden="1" customWidth="1"/>
    <col min="3854" max="4086" width="9.140625" style="1"/>
    <col min="4087" max="4093" width="4.140625" style="1" customWidth="1"/>
    <col min="4094" max="4094" width="6.7109375" style="1" customWidth="1"/>
    <col min="4095" max="4096" width="0" style="1" hidden="1" customWidth="1"/>
    <col min="4097" max="4097" width="6.28515625" style="1" customWidth="1"/>
    <col min="4098" max="4100" width="0" style="1" hidden="1" customWidth="1"/>
    <col min="4101" max="4101" width="4.140625" style="1" customWidth="1"/>
    <col min="4102" max="4102" width="10.140625" style="1" customWidth="1"/>
    <col min="4103" max="4105" width="3.28515625" style="1" customWidth="1"/>
    <col min="4106" max="4106" width="2.7109375" style="1" customWidth="1"/>
    <col min="4107" max="4109" width="0" style="1" hidden="1" customWidth="1"/>
    <col min="4110" max="4342" width="9.140625" style="1"/>
    <col min="4343" max="4349" width="4.140625" style="1" customWidth="1"/>
    <col min="4350" max="4350" width="6.7109375" style="1" customWidth="1"/>
    <col min="4351" max="4352" width="0" style="1" hidden="1" customWidth="1"/>
    <col min="4353" max="4353" width="6.28515625" style="1" customWidth="1"/>
    <col min="4354" max="4356" width="0" style="1" hidden="1" customWidth="1"/>
    <col min="4357" max="4357" width="4.140625" style="1" customWidth="1"/>
    <col min="4358" max="4358" width="10.140625" style="1" customWidth="1"/>
    <col min="4359" max="4361" width="3.28515625" style="1" customWidth="1"/>
    <col min="4362" max="4362" width="2.7109375" style="1" customWidth="1"/>
    <col min="4363" max="4365" width="0" style="1" hidden="1" customWidth="1"/>
    <col min="4366" max="4598" width="9.140625" style="1"/>
    <col min="4599" max="4605" width="4.140625" style="1" customWidth="1"/>
    <col min="4606" max="4606" width="6.7109375" style="1" customWidth="1"/>
    <col min="4607" max="4608" width="0" style="1" hidden="1" customWidth="1"/>
    <col min="4609" max="4609" width="6.28515625" style="1" customWidth="1"/>
    <col min="4610" max="4612" width="0" style="1" hidden="1" customWidth="1"/>
    <col min="4613" max="4613" width="4.140625" style="1" customWidth="1"/>
    <col min="4614" max="4614" width="10.140625" style="1" customWidth="1"/>
    <col min="4615" max="4617" width="3.28515625" style="1" customWidth="1"/>
    <col min="4618" max="4618" width="2.7109375" style="1" customWidth="1"/>
    <col min="4619" max="4621" width="0" style="1" hidden="1" customWidth="1"/>
    <col min="4622" max="4854" width="9.140625" style="1"/>
    <col min="4855" max="4861" width="4.140625" style="1" customWidth="1"/>
    <col min="4862" max="4862" width="6.7109375" style="1" customWidth="1"/>
    <col min="4863" max="4864" width="0" style="1" hidden="1" customWidth="1"/>
    <col min="4865" max="4865" width="6.28515625" style="1" customWidth="1"/>
    <col min="4866" max="4868" width="0" style="1" hidden="1" customWidth="1"/>
    <col min="4869" max="4869" width="4.140625" style="1" customWidth="1"/>
    <col min="4870" max="4870" width="10.140625" style="1" customWidth="1"/>
    <col min="4871" max="4873" width="3.28515625" style="1" customWidth="1"/>
    <col min="4874" max="4874" width="2.7109375" style="1" customWidth="1"/>
    <col min="4875" max="4877" width="0" style="1" hidden="1" customWidth="1"/>
    <col min="4878" max="5110" width="9.140625" style="1"/>
    <col min="5111" max="5117" width="4.140625" style="1" customWidth="1"/>
    <col min="5118" max="5118" width="6.7109375" style="1" customWidth="1"/>
    <col min="5119" max="5120" width="0" style="1" hidden="1" customWidth="1"/>
    <col min="5121" max="5121" width="6.28515625" style="1" customWidth="1"/>
    <col min="5122" max="5124" width="0" style="1" hidden="1" customWidth="1"/>
    <col min="5125" max="5125" width="4.140625" style="1" customWidth="1"/>
    <col min="5126" max="5126" width="10.140625" style="1" customWidth="1"/>
    <col min="5127" max="5129" width="3.28515625" style="1" customWidth="1"/>
    <col min="5130" max="5130" width="2.7109375" style="1" customWidth="1"/>
    <col min="5131" max="5133" width="0" style="1" hidden="1" customWidth="1"/>
    <col min="5134" max="5366" width="9.140625" style="1"/>
    <col min="5367" max="5373" width="4.140625" style="1" customWidth="1"/>
    <col min="5374" max="5374" width="6.7109375" style="1" customWidth="1"/>
    <col min="5375" max="5376" width="0" style="1" hidden="1" customWidth="1"/>
    <col min="5377" max="5377" width="6.28515625" style="1" customWidth="1"/>
    <col min="5378" max="5380" width="0" style="1" hidden="1" customWidth="1"/>
    <col min="5381" max="5381" width="4.140625" style="1" customWidth="1"/>
    <col min="5382" max="5382" width="10.140625" style="1" customWidth="1"/>
    <col min="5383" max="5385" width="3.28515625" style="1" customWidth="1"/>
    <col min="5386" max="5386" width="2.7109375" style="1" customWidth="1"/>
    <col min="5387" max="5389" width="0" style="1" hidden="1" customWidth="1"/>
    <col min="5390" max="5622" width="9.140625" style="1"/>
    <col min="5623" max="5629" width="4.140625" style="1" customWidth="1"/>
    <col min="5630" max="5630" width="6.7109375" style="1" customWidth="1"/>
    <col min="5631" max="5632" width="0" style="1" hidden="1" customWidth="1"/>
    <col min="5633" max="5633" width="6.28515625" style="1" customWidth="1"/>
    <col min="5634" max="5636" width="0" style="1" hidden="1" customWidth="1"/>
    <col min="5637" max="5637" width="4.140625" style="1" customWidth="1"/>
    <col min="5638" max="5638" width="10.140625" style="1" customWidth="1"/>
    <col min="5639" max="5641" width="3.28515625" style="1" customWidth="1"/>
    <col min="5642" max="5642" width="2.7109375" style="1" customWidth="1"/>
    <col min="5643" max="5645" width="0" style="1" hidden="1" customWidth="1"/>
    <col min="5646" max="5878" width="9.140625" style="1"/>
    <col min="5879" max="5885" width="4.140625" style="1" customWidth="1"/>
    <col min="5886" max="5886" width="6.7109375" style="1" customWidth="1"/>
    <col min="5887" max="5888" width="0" style="1" hidden="1" customWidth="1"/>
    <col min="5889" max="5889" width="6.28515625" style="1" customWidth="1"/>
    <col min="5890" max="5892" width="0" style="1" hidden="1" customWidth="1"/>
    <col min="5893" max="5893" width="4.140625" style="1" customWidth="1"/>
    <col min="5894" max="5894" width="10.140625" style="1" customWidth="1"/>
    <col min="5895" max="5897" width="3.28515625" style="1" customWidth="1"/>
    <col min="5898" max="5898" width="2.7109375" style="1" customWidth="1"/>
    <col min="5899" max="5901" width="0" style="1" hidden="1" customWidth="1"/>
    <col min="5902" max="6134" width="9.140625" style="1"/>
    <col min="6135" max="6141" width="4.140625" style="1" customWidth="1"/>
    <col min="6142" max="6142" width="6.7109375" style="1" customWidth="1"/>
    <col min="6143" max="6144" width="0" style="1" hidden="1" customWidth="1"/>
    <col min="6145" max="6145" width="6.28515625" style="1" customWidth="1"/>
    <col min="6146" max="6148" width="0" style="1" hidden="1" customWidth="1"/>
    <col min="6149" max="6149" width="4.140625" style="1" customWidth="1"/>
    <col min="6150" max="6150" width="10.140625" style="1" customWidth="1"/>
    <col min="6151" max="6153" width="3.28515625" style="1" customWidth="1"/>
    <col min="6154" max="6154" width="2.7109375" style="1" customWidth="1"/>
    <col min="6155" max="6157" width="0" style="1" hidden="1" customWidth="1"/>
    <col min="6158" max="6390" width="9.140625" style="1"/>
    <col min="6391" max="6397" width="4.140625" style="1" customWidth="1"/>
    <col min="6398" max="6398" width="6.7109375" style="1" customWidth="1"/>
    <col min="6399" max="6400" width="0" style="1" hidden="1" customWidth="1"/>
    <col min="6401" max="6401" width="6.28515625" style="1" customWidth="1"/>
    <col min="6402" max="6404" width="0" style="1" hidden="1" customWidth="1"/>
    <col min="6405" max="6405" width="4.140625" style="1" customWidth="1"/>
    <col min="6406" max="6406" width="10.140625" style="1" customWidth="1"/>
    <col min="6407" max="6409" width="3.28515625" style="1" customWidth="1"/>
    <col min="6410" max="6410" width="2.7109375" style="1" customWidth="1"/>
    <col min="6411" max="6413" width="0" style="1" hidden="1" customWidth="1"/>
    <col min="6414" max="6646" width="9.140625" style="1"/>
    <col min="6647" max="6653" width="4.140625" style="1" customWidth="1"/>
    <col min="6654" max="6654" width="6.7109375" style="1" customWidth="1"/>
    <col min="6655" max="6656" width="0" style="1" hidden="1" customWidth="1"/>
    <col min="6657" max="6657" width="6.28515625" style="1" customWidth="1"/>
    <col min="6658" max="6660" width="0" style="1" hidden="1" customWidth="1"/>
    <col min="6661" max="6661" width="4.140625" style="1" customWidth="1"/>
    <col min="6662" max="6662" width="10.140625" style="1" customWidth="1"/>
    <col min="6663" max="6665" width="3.28515625" style="1" customWidth="1"/>
    <col min="6666" max="6666" width="2.7109375" style="1" customWidth="1"/>
    <col min="6667" max="6669" width="0" style="1" hidden="1" customWidth="1"/>
    <col min="6670" max="6902" width="9.140625" style="1"/>
    <col min="6903" max="6909" width="4.140625" style="1" customWidth="1"/>
    <col min="6910" max="6910" width="6.7109375" style="1" customWidth="1"/>
    <col min="6911" max="6912" width="0" style="1" hidden="1" customWidth="1"/>
    <col min="6913" max="6913" width="6.28515625" style="1" customWidth="1"/>
    <col min="6914" max="6916" width="0" style="1" hidden="1" customWidth="1"/>
    <col min="6917" max="6917" width="4.140625" style="1" customWidth="1"/>
    <col min="6918" max="6918" width="10.140625" style="1" customWidth="1"/>
    <col min="6919" max="6921" width="3.28515625" style="1" customWidth="1"/>
    <col min="6922" max="6922" width="2.7109375" style="1" customWidth="1"/>
    <col min="6923" max="6925" width="0" style="1" hidden="1" customWidth="1"/>
    <col min="6926" max="7158" width="9.140625" style="1"/>
    <col min="7159" max="7165" width="4.140625" style="1" customWidth="1"/>
    <col min="7166" max="7166" width="6.7109375" style="1" customWidth="1"/>
    <col min="7167" max="7168" width="0" style="1" hidden="1" customWidth="1"/>
    <col min="7169" max="7169" width="6.28515625" style="1" customWidth="1"/>
    <col min="7170" max="7172" width="0" style="1" hidden="1" customWidth="1"/>
    <col min="7173" max="7173" width="4.140625" style="1" customWidth="1"/>
    <col min="7174" max="7174" width="10.140625" style="1" customWidth="1"/>
    <col min="7175" max="7177" width="3.28515625" style="1" customWidth="1"/>
    <col min="7178" max="7178" width="2.7109375" style="1" customWidth="1"/>
    <col min="7179" max="7181" width="0" style="1" hidden="1" customWidth="1"/>
    <col min="7182" max="7414" width="9.140625" style="1"/>
    <col min="7415" max="7421" width="4.140625" style="1" customWidth="1"/>
    <col min="7422" max="7422" width="6.7109375" style="1" customWidth="1"/>
    <col min="7423" max="7424" width="0" style="1" hidden="1" customWidth="1"/>
    <col min="7425" max="7425" width="6.28515625" style="1" customWidth="1"/>
    <col min="7426" max="7428" width="0" style="1" hidden="1" customWidth="1"/>
    <col min="7429" max="7429" width="4.140625" style="1" customWidth="1"/>
    <col min="7430" max="7430" width="10.140625" style="1" customWidth="1"/>
    <col min="7431" max="7433" width="3.28515625" style="1" customWidth="1"/>
    <col min="7434" max="7434" width="2.7109375" style="1" customWidth="1"/>
    <col min="7435" max="7437" width="0" style="1" hidden="1" customWidth="1"/>
    <col min="7438" max="7670" width="9.140625" style="1"/>
    <col min="7671" max="7677" width="4.140625" style="1" customWidth="1"/>
    <col min="7678" max="7678" width="6.7109375" style="1" customWidth="1"/>
    <col min="7679" max="7680" width="0" style="1" hidden="1" customWidth="1"/>
    <col min="7681" max="7681" width="6.28515625" style="1" customWidth="1"/>
    <col min="7682" max="7684" width="0" style="1" hidden="1" customWidth="1"/>
    <col min="7685" max="7685" width="4.140625" style="1" customWidth="1"/>
    <col min="7686" max="7686" width="10.140625" style="1" customWidth="1"/>
    <col min="7687" max="7689" width="3.28515625" style="1" customWidth="1"/>
    <col min="7690" max="7690" width="2.7109375" style="1" customWidth="1"/>
    <col min="7691" max="7693" width="0" style="1" hidden="1" customWidth="1"/>
    <col min="7694" max="7926" width="9.140625" style="1"/>
    <col min="7927" max="7933" width="4.140625" style="1" customWidth="1"/>
    <col min="7934" max="7934" width="6.7109375" style="1" customWidth="1"/>
    <col min="7935" max="7936" width="0" style="1" hidden="1" customWidth="1"/>
    <col min="7937" max="7937" width="6.28515625" style="1" customWidth="1"/>
    <col min="7938" max="7940" width="0" style="1" hidden="1" customWidth="1"/>
    <col min="7941" max="7941" width="4.140625" style="1" customWidth="1"/>
    <col min="7942" max="7942" width="10.140625" style="1" customWidth="1"/>
    <col min="7943" max="7945" width="3.28515625" style="1" customWidth="1"/>
    <col min="7946" max="7946" width="2.7109375" style="1" customWidth="1"/>
    <col min="7947" max="7949" width="0" style="1" hidden="1" customWidth="1"/>
    <col min="7950" max="8182" width="9.140625" style="1"/>
    <col min="8183" max="8189" width="4.140625" style="1" customWidth="1"/>
    <col min="8190" max="8190" width="6.7109375" style="1" customWidth="1"/>
    <col min="8191" max="8192" width="0" style="1" hidden="1" customWidth="1"/>
    <col min="8193" max="8193" width="6.28515625" style="1" customWidth="1"/>
    <col min="8194" max="8196" width="0" style="1" hidden="1" customWidth="1"/>
    <col min="8197" max="8197" width="4.140625" style="1" customWidth="1"/>
    <col min="8198" max="8198" width="10.140625" style="1" customWidth="1"/>
    <col min="8199" max="8201" width="3.28515625" style="1" customWidth="1"/>
    <col min="8202" max="8202" width="2.7109375" style="1" customWidth="1"/>
    <col min="8203" max="8205" width="0" style="1" hidden="1" customWidth="1"/>
    <col min="8206" max="8438" width="9.140625" style="1"/>
    <col min="8439" max="8445" width="4.140625" style="1" customWidth="1"/>
    <col min="8446" max="8446" width="6.7109375" style="1" customWidth="1"/>
    <col min="8447" max="8448" width="0" style="1" hidden="1" customWidth="1"/>
    <col min="8449" max="8449" width="6.28515625" style="1" customWidth="1"/>
    <col min="8450" max="8452" width="0" style="1" hidden="1" customWidth="1"/>
    <col min="8453" max="8453" width="4.140625" style="1" customWidth="1"/>
    <col min="8454" max="8454" width="10.140625" style="1" customWidth="1"/>
    <col min="8455" max="8457" width="3.28515625" style="1" customWidth="1"/>
    <col min="8458" max="8458" width="2.7109375" style="1" customWidth="1"/>
    <col min="8459" max="8461" width="0" style="1" hidden="1" customWidth="1"/>
    <col min="8462" max="8694" width="9.140625" style="1"/>
    <col min="8695" max="8701" width="4.140625" style="1" customWidth="1"/>
    <col min="8702" max="8702" width="6.7109375" style="1" customWidth="1"/>
    <col min="8703" max="8704" width="0" style="1" hidden="1" customWidth="1"/>
    <col min="8705" max="8705" width="6.28515625" style="1" customWidth="1"/>
    <col min="8706" max="8708" width="0" style="1" hidden="1" customWidth="1"/>
    <col min="8709" max="8709" width="4.140625" style="1" customWidth="1"/>
    <col min="8710" max="8710" width="10.140625" style="1" customWidth="1"/>
    <col min="8711" max="8713" width="3.28515625" style="1" customWidth="1"/>
    <col min="8714" max="8714" width="2.7109375" style="1" customWidth="1"/>
    <col min="8715" max="8717" width="0" style="1" hidden="1" customWidth="1"/>
    <col min="8718" max="8950" width="9.140625" style="1"/>
    <col min="8951" max="8957" width="4.140625" style="1" customWidth="1"/>
    <col min="8958" max="8958" width="6.7109375" style="1" customWidth="1"/>
    <col min="8959" max="8960" width="0" style="1" hidden="1" customWidth="1"/>
    <col min="8961" max="8961" width="6.28515625" style="1" customWidth="1"/>
    <col min="8962" max="8964" width="0" style="1" hidden="1" customWidth="1"/>
    <col min="8965" max="8965" width="4.140625" style="1" customWidth="1"/>
    <col min="8966" max="8966" width="10.140625" style="1" customWidth="1"/>
    <col min="8967" max="8969" width="3.28515625" style="1" customWidth="1"/>
    <col min="8970" max="8970" width="2.7109375" style="1" customWidth="1"/>
    <col min="8971" max="8973" width="0" style="1" hidden="1" customWidth="1"/>
    <col min="8974" max="9206" width="9.140625" style="1"/>
    <col min="9207" max="9213" width="4.140625" style="1" customWidth="1"/>
    <col min="9214" max="9214" width="6.7109375" style="1" customWidth="1"/>
    <col min="9215" max="9216" width="0" style="1" hidden="1" customWidth="1"/>
    <col min="9217" max="9217" width="6.28515625" style="1" customWidth="1"/>
    <col min="9218" max="9220" width="0" style="1" hidden="1" customWidth="1"/>
    <col min="9221" max="9221" width="4.140625" style="1" customWidth="1"/>
    <col min="9222" max="9222" width="10.140625" style="1" customWidth="1"/>
    <col min="9223" max="9225" width="3.28515625" style="1" customWidth="1"/>
    <col min="9226" max="9226" width="2.7109375" style="1" customWidth="1"/>
    <col min="9227" max="9229" width="0" style="1" hidden="1" customWidth="1"/>
    <col min="9230" max="9462" width="9.140625" style="1"/>
    <col min="9463" max="9469" width="4.140625" style="1" customWidth="1"/>
    <col min="9470" max="9470" width="6.7109375" style="1" customWidth="1"/>
    <col min="9471" max="9472" width="0" style="1" hidden="1" customWidth="1"/>
    <col min="9473" max="9473" width="6.28515625" style="1" customWidth="1"/>
    <col min="9474" max="9476" width="0" style="1" hidden="1" customWidth="1"/>
    <col min="9477" max="9477" width="4.140625" style="1" customWidth="1"/>
    <col min="9478" max="9478" width="10.140625" style="1" customWidth="1"/>
    <col min="9479" max="9481" width="3.28515625" style="1" customWidth="1"/>
    <col min="9482" max="9482" width="2.7109375" style="1" customWidth="1"/>
    <col min="9483" max="9485" width="0" style="1" hidden="1" customWidth="1"/>
    <col min="9486" max="9718" width="9.140625" style="1"/>
    <col min="9719" max="9725" width="4.140625" style="1" customWidth="1"/>
    <col min="9726" max="9726" width="6.7109375" style="1" customWidth="1"/>
    <col min="9727" max="9728" width="0" style="1" hidden="1" customWidth="1"/>
    <col min="9729" max="9729" width="6.28515625" style="1" customWidth="1"/>
    <col min="9730" max="9732" width="0" style="1" hidden="1" customWidth="1"/>
    <col min="9733" max="9733" width="4.140625" style="1" customWidth="1"/>
    <col min="9734" max="9734" width="10.140625" style="1" customWidth="1"/>
    <col min="9735" max="9737" width="3.28515625" style="1" customWidth="1"/>
    <col min="9738" max="9738" width="2.7109375" style="1" customWidth="1"/>
    <col min="9739" max="9741" width="0" style="1" hidden="1" customWidth="1"/>
    <col min="9742" max="9974" width="9.140625" style="1"/>
    <col min="9975" max="9981" width="4.140625" style="1" customWidth="1"/>
    <col min="9982" max="9982" width="6.7109375" style="1" customWidth="1"/>
    <col min="9983" max="9984" width="0" style="1" hidden="1" customWidth="1"/>
    <col min="9985" max="9985" width="6.28515625" style="1" customWidth="1"/>
    <col min="9986" max="9988" width="0" style="1" hidden="1" customWidth="1"/>
    <col min="9989" max="9989" width="4.140625" style="1" customWidth="1"/>
    <col min="9990" max="9990" width="10.140625" style="1" customWidth="1"/>
    <col min="9991" max="9993" width="3.28515625" style="1" customWidth="1"/>
    <col min="9994" max="9994" width="2.7109375" style="1" customWidth="1"/>
    <col min="9995" max="9997" width="0" style="1" hidden="1" customWidth="1"/>
    <col min="9998" max="10230" width="9.140625" style="1"/>
    <col min="10231" max="10237" width="4.140625" style="1" customWidth="1"/>
    <col min="10238" max="10238" width="6.7109375" style="1" customWidth="1"/>
    <col min="10239" max="10240" width="0" style="1" hidden="1" customWidth="1"/>
    <col min="10241" max="10241" width="6.28515625" style="1" customWidth="1"/>
    <col min="10242" max="10244" width="0" style="1" hidden="1" customWidth="1"/>
    <col min="10245" max="10245" width="4.140625" style="1" customWidth="1"/>
    <col min="10246" max="10246" width="10.140625" style="1" customWidth="1"/>
    <col min="10247" max="10249" width="3.28515625" style="1" customWidth="1"/>
    <col min="10250" max="10250" width="2.7109375" style="1" customWidth="1"/>
    <col min="10251" max="10253" width="0" style="1" hidden="1" customWidth="1"/>
    <col min="10254" max="10486" width="9.140625" style="1"/>
    <col min="10487" max="10493" width="4.140625" style="1" customWidth="1"/>
    <col min="10494" max="10494" width="6.7109375" style="1" customWidth="1"/>
    <col min="10495" max="10496" width="0" style="1" hidden="1" customWidth="1"/>
    <col min="10497" max="10497" width="6.28515625" style="1" customWidth="1"/>
    <col min="10498" max="10500" width="0" style="1" hidden="1" customWidth="1"/>
    <col min="10501" max="10501" width="4.140625" style="1" customWidth="1"/>
    <col min="10502" max="10502" width="10.140625" style="1" customWidth="1"/>
    <col min="10503" max="10505" width="3.28515625" style="1" customWidth="1"/>
    <col min="10506" max="10506" width="2.7109375" style="1" customWidth="1"/>
    <col min="10507" max="10509" width="0" style="1" hidden="1" customWidth="1"/>
    <col min="10510" max="10742" width="9.140625" style="1"/>
    <col min="10743" max="10749" width="4.140625" style="1" customWidth="1"/>
    <col min="10750" max="10750" width="6.7109375" style="1" customWidth="1"/>
    <col min="10751" max="10752" width="0" style="1" hidden="1" customWidth="1"/>
    <col min="10753" max="10753" width="6.28515625" style="1" customWidth="1"/>
    <col min="10754" max="10756" width="0" style="1" hidden="1" customWidth="1"/>
    <col min="10757" max="10757" width="4.140625" style="1" customWidth="1"/>
    <col min="10758" max="10758" width="10.140625" style="1" customWidth="1"/>
    <col min="10759" max="10761" width="3.28515625" style="1" customWidth="1"/>
    <col min="10762" max="10762" width="2.7109375" style="1" customWidth="1"/>
    <col min="10763" max="10765" width="0" style="1" hidden="1" customWidth="1"/>
    <col min="10766" max="10998" width="9.140625" style="1"/>
    <col min="10999" max="11005" width="4.140625" style="1" customWidth="1"/>
    <col min="11006" max="11006" width="6.7109375" style="1" customWidth="1"/>
    <col min="11007" max="11008" width="0" style="1" hidden="1" customWidth="1"/>
    <col min="11009" max="11009" width="6.28515625" style="1" customWidth="1"/>
    <col min="11010" max="11012" width="0" style="1" hidden="1" customWidth="1"/>
    <col min="11013" max="11013" width="4.140625" style="1" customWidth="1"/>
    <col min="11014" max="11014" width="10.140625" style="1" customWidth="1"/>
    <col min="11015" max="11017" width="3.28515625" style="1" customWidth="1"/>
    <col min="11018" max="11018" width="2.7109375" style="1" customWidth="1"/>
    <col min="11019" max="11021" width="0" style="1" hidden="1" customWidth="1"/>
    <col min="11022" max="11254" width="9.140625" style="1"/>
    <col min="11255" max="11261" width="4.140625" style="1" customWidth="1"/>
    <col min="11262" max="11262" width="6.7109375" style="1" customWidth="1"/>
    <col min="11263" max="11264" width="0" style="1" hidden="1" customWidth="1"/>
    <col min="11265" max="11265" width="6.28515625" style="1" customWidth="1"/>
    <col min="11266" max="11268" width="0" style="1" hidden="1" customWidth="1"/>
    <col min="11269" max="11269" width="4.140625" style="1" customWidth="1"/>
    <col min="11270" max="11270" width="10.140625" style="1" customWidth="1"/>
    <col min="11271" max="11273" width="3.28515625" style="1" customWidth="1"/>
    <col min="11274" max="11274" width="2.7109375" style="1" customWidth="1"/>
    <col min="11275" max="11277" width="0" style="1" hidden="1" customWidth="1"/>
    <col min="11278" max="11510" width="9.140625" style="1"/>
    <col min="11511" max="11517" width="4.140625" style="1" customWidth="1"/>
    <col min="11518" max="11518" width="6.7109375" style="1" customWidth="1"/>
    <col min="11519" max="11520" width="0" style="1" hidden="1" customWidth="1"/>
    <col min="11521" max="11521" width="6.28515625" style="1" customWidth="1"/>
    <col min="11522" max="11524" width="0" style="1" hidden="1" customWidth="1"/>
    <col min="11525" max="11525" width="4.140625" style="1" customWidth="1"/>
    <col min="11526" max="11526" width="10.140625" style="1" customWidth="1"/>
    <col min="11527" max="11529" width="3.28515625" style="1" customWidth="1"/>
    <col min="11530" max="11530" width="2.7109375" style="1" customWidth="1"/>
    <col min="11531" max="11533" width="0" style="1" hidden="1" customWidth="1"/>
    <col min="11534" max="11766" width="9.140625" style="1"/>
    <col min="11767" max="11773" width="4.140625" style="1" customWidth="1"/>
    <col min="11774" max="11774" width="6.7109375" style="1" customWidth="1"/>
    <col min="11775" max="11776" width="0" style="1" hidden="1" customWidth="1"/>
    <col min="11777" max="11777" width="6.28515625" style="1" customWidth="1"/>
    <col min="11778" max="11780" width="0" style="1" hidden="1" customWidth="1"/>
    <col min="11781" max="11781" width="4.140625" style="1" customWidth="1"/>
    <col min="11782" max="11782" width="10.140625" style="1" customWidth="1"/>
    <col min="11783" max="11785" width="3.28515625" style="1" customWidth="1"/>
    <col min="11786" max="11786" width="2.7109375" style="1" customWidth="1"/>
    <col min="11787" max="11789" width="0" style="1" hidden="1" customWidth="1"/>
    <col min="11790" max="12022" width="9.140625" style="1"/>
    <col min="12023" max="12029" width="4.140625" style="1" customWidth="1"/>
    <col min="12030" max="12030" width="6.7109375" style="1" customWidth="1"/>
    <col min="12031" max="12032" width="0" style="1" hidden="1" customWidth="1"/>
    <col min="12033" max="12033" width="6.28515625" style="1" customWidth="1"/>
    <col min="12034" max="12036" width="0" style="1" hidden="1" customWidth="1"/>
    <col min="12037" max="12037" width="4.140625" style="1" customWidth="1"/>
    <col min="12038" max="12038" width="10.140625" style="1" customWidth="1"/>
    <col min="12039" max="12041" width="3.28515625" style="1" customWidth="1"/>
    <col min="12042" max="12042" width="2.7109375" style="1" customWidth="1"/>
    <col min="12043" max="12045" width="0" style="1" hidden="1" customWidth="1"/>
    <col min="12046" max="12278" width="9.140625" style="1"/>
    <col min="12279" max="12285" width="4.140625" style="1" customWidth="1"/>
    <col min="12286" max="12286" width="6.7109375" style="1" customWidth="1"/>
    <col min="12287" max="12288" width="0" style="1" hidden="1" customWidth="1"/>
    <col min="12289" max="12289" width="6.28515625" style="1" customWidth="1"/>
    <col min="12290" max="12292" width="0" style="1" hidden="1" customWidth="1"/>
    <col min="12293" max="12293" width="4.140625" style="1" customWidth="1"/>
    <col min="12294" max="12294" width="10.140625" style="1" customWidth="1"/>
    <col min="12295" max="12297" width="3.28515625" style="1" customWidth="1"/>
    <col min="12298" max="12298" width="2.7109375" style="1" customWidth="1"/>
    <col min="12299" max="12301" width="0" style="1" hidden="1" customWidth="1"/>
    <col min="12302" max="12534" width="9.140625" style="1"/>
    <col min="12535" max="12541" width="4.140625" style="1" customWidth="1"/>
    <col min="12542" max="12542" width="6.7109375" style="1" customWidth="1"/>
    <col min="12543" max="12544" width="0" style="1" hidden="1" customWidth="1"/>
    <col min="12545" max="12545" width="6.28515625" style="1" customWidth="1"/>
    <col min="12546" max="12548" width="0" style="1" hidden="1" customWidth="1"/>
    <col min="12549" max="12549" width="4.140625" style="1" customWidth="1"/>
    <col min="12550" max="12550" width="10.140625" style="1" customWidth="1"/>
    <col min="12551" max="12553" width="3.28515625" style="1" customWidth="1"/>
    <col min="12554" max="12554" width="2.7109375" style="1" customWidth="1"/>
    <col min="12555" max="12557" width="0" style="1" hidden="1" customWidth="1"/>
    <col min="12558" max="12790" width="9.140625" style="1"/>
    <col min="12791" max="12797" width="4.140625" style="1" customWidth="1"/>
    <col min="12798" max="12798" width="6.7109375" style="1" customWidth="1"/>
    <col min="12799" max="12800" width="0" style="1" hidden="1" customWidth="1"/>
    <col min="12801" max="12801" width="6.28515625" style="1" customWidth="1"/>
    <col min="12802" max="12804" width="0" style="1" hidden="1" customWidth="1"/>
    <col min="12805" max="12805" width="4.140625" style="1" customWidth="1"/>
    <col min="12806" max="12806" width="10.140625" style="1" customWidth="1"/>
    <col min="12807" max="12809" width="3.28515625" style="1" customWidth="1"/>
    <col min="12810" max="12810" width="2.7109375" style="1" customWidth="1"/>
    <col min="12811" max="12813" width="0" style="1" hidden="1" customWidth="1"/>
    <col min="12814" max="13046" width="9.140625" style="1"/>
    <col min="13047" max="13053" width="4.140625" style="1" customWidth="1"/>
    <col min="13054" max="13054" width="6.7109375" style="1" customWidth="1"/>
    <col min="13055" max="13056" width="0" style="1" hidden="1" customWidth="1"/>
    <col min="13057" max="13057" width="6.28515625" style="1" customWidth="1"/>
    <col min="13058" max="13060" width="0" style="1" hidden="1" customWidth="1"/>
    <col min="13061" max="13061" width="4.140625" style="1" customWidth="1"/>
    <col min="13062" max="13062" width="10.140625" style="1" customWidth="1"/>
    <col min="13063" max="13065" width="3.28515625" style="1" customWidth="1"/>
    <col min="13066" max="13066" width="2.7109375" style="1" customWidth="1"/>
    <col min="13067" max="13069" width="0" style="1" hidden="1" customWidth="1"/>
    <col min="13070" max="13302" width="9.140625" style="1"/>
    <col min="13303" max="13309" width="4.140625" style="1" customWidth="1"/>
    <col min="13310" max="13310" width="6.7109375" style="1" customWidth="1"/>
    <col min="13311" max="13312" width="0" style="1" hidden="1" customWidth="1"/>
    <col min="13313" max="13313" width="6.28515625" style="1" customWidth="1"/>
    <col min="13314" max="13316" width="0" style="1" hidden="1" customWidth="1"/>
    <col min="13317" max="13317" width="4.140625" style="1" customWidth="1"/>
    <col min="13318" max="13318" width="10.140625" style="1" customWidth="1"/>
    <col min="13319" max="13321" width="3.28515625" style="1" customWidth="1"/>
    <col min="13322" max="13322" width="2.7109375" style="1" customWidth="1"/>
    <col min="13323" max="13325" width="0" style="1" hidden="1" customWidth="1"/>
    <col min="13326" max="13558" width="9.140625" style="1"/>
    <col min="13559" max="13565" width="4.140625" style="1" customWidth="1"/>
    <col min="13566" max="13566" width="6.7109375" style="1" customWidth="1"/>
    <col min="13567" max="13568" width="0" style="1" hidden="1" customWidth="1"/>
    <col min="13569" max="13569" width="6.28515625" style="1" customWidth="1"/>
    <col min="13570" max="13572" width="0" style="1" hidden="1" customWidth="1"/>
    <col min="13573" max="13573" width="4.140625" style="1" customWidth="1"/>
    <col min="13574" max="13574" width="10.140625" style="1" customWidth="1"/>
    <col min="13575" max="13577" width="3.28515625" style="1" customWidth="1"/>
    <col min="13578" max="13578" width="2.7109375" style="1" customWidth="1"/>
    <col min="13579" max="13581" width="0" style="1" hidden="1" customWidth="1"/>
    <col min="13582" max="13814" width="9.140625" style="1"/>
    <col min="13815" max="13821" width="4.140625" style="1" customWidth="1"/>
    <col min="13822" max="13822" width="6.7109375" style="1" customWidth="1"/>
    <col min="13823" max="13824" width="0" style="1" hidden="1" customWidth="1"/>
    <col min="13825" max="13825" width="6.28515625" style="1" customWidth="1"/>
    <col min="13826" max="13828" width="0" style="1" hidden="1" customWidth="1"/>
    <col min="13829" max="13829" width="4.140625" style="1" customWidth="1"/>
    <col min="13830" max="13830" width="10.140625" style="1" customWidth="1"/>
    <col min="13831" max="13833" width="3.28515625" style="1" customWidth="1"/>
    <col min="13834" max="13834" width="2.7109375" style="1" customWidth="1"/>
    <col min="13835" max="13837" width="0" style="1" hidden="1" customWidth="1"/>
    <col min="13838" max="14070" width="9.140625" style="1"/>
    <col min="14071" max="14077" width="4.140625" style="1" customWidth="1"/>
    <col min="14078" max="14078" width="6.7109375" style="1" customWidth="1"/>
    <col min="14079" max="14080" width="0" style="1" hidden="1" customWidth="1"/>
    <col min="14081" max="14081" width="6.28515625" style="1" customWidth="1"/>
    <col min="14082" max="14084" width="0" style="1" hidden="1" customWidth="1"/>
    <col min="14085" max="14085" width="4.140625" style="1" customWidth="1"/>
    <col min="14086" max="14086" width="10.140625" style="1" customWidth="1"/>
    <col min="14087" max="14089" width="3.28515625" style="1" customWidth="1"/>
    <col min="14090" max="14090" width="2.7109375" style="1" customWidth="1"/>
    <col min="14091" max="14093" width="0" style="1" hidden="1" customWidth="1"/>
    <col min="14094" max="14326" width="9.140625" style="1"/>
    <col min="14327" max="14333" width="4.140625" style="1" customWidth="1"/>
    <col min="14334" max="14334" width="6.7109375" style="1" customWidth="1"/>
    <col min="14335" max="14336" width="0" style="1" hidden="1" customWidth="1"/>
    <col min="14337" max="14337" width="6.28515625" style="1" customWidth="1"/>
    <col min="14338" max="14340" width="0" style="1" hidden="1" customWidth="1"/>
    <col min="14341" max="14341" width="4.140625" style="1" customWidth="1"/>
    <col min="14342" max="14342" width="10.140625" style="1" customWidth="1"/>
    <col min="14343" max="14345" width="3.28515625" style="1" customWidth="1"/>
    <col min="14346" max="14346" width="2.7109375" style="1" customWidth="1"/>
    <col min="14347" max="14349" width="0" style="1" hidden="1" customWidth="1"/>
    <col min="14350" max="14582" width="9.140625" style="1"/>
    <col min="14583" max="14589" width="4.140625" style="1" customWidth="1"/>
    <col min="14590" max="14590" width="6.7109375" style="1" customWidth="1"/>
    <col min="14591" max="14592" width="0" style="1" hidden="1" customWidth="1"/>
    <col min="14593" max="14593" width="6.28515625" style="1" customWidth="1"/>
    <col min="14594" max="14596" width="0" style="1" hidden="1" customWidth="1"/>
    <col min="14597" max="14597" width="4.140625" style="1" customWidth="1"/>
    <col min="14598" max="14598" width="10.140625" style="1" customWidth="1"/>
    <col min="14599" max="14601" width="3.28515625" style="1" customWidth="1"/>
    <col min="14602" max="14602" width="2.7109375" style="1" customWidth="1"/>
    <col min="14603" max="14605" width="0" style="1" hidden="1" customWidth="1"/>
    <col min="14606" max="14838" width="9.140625" style="1"/>
    <col min="14839" max="14845" width="4.140625" style="1" customWidth="1"/>
    <col min="14846" max="14846" width="6.7109375" style="1" customWidth="1"/>
    <col min="14847" max="14848" width="0" style="1" hidden="1" customWidth="1"/>
    <col min="14849" max="14849" width="6.28515625" style="1" customWidth="1"/>
    <col min="14850" max="14852" width="0" style="1" hidden="1" customWidth="1"/>
    <col min="14853" max="14853" width="4.140625" style="1" customWidth="1"/>
    <col min="14854" max="14854" width="10.140625" style="1" customWidth="1"/>
    <col min="14855" max="14857" width="3.28515625" style="1" customWidth="1"/>
    <col min="14858" max="14858" width="2.7109375" style="1" customWidth="1"/>
    <col min="14859" max="14861" width="0" style="1" hidden="1" customWidth="1"/>
    <col min="14862" max="15094" width="9.140625" style="1"/>
    <col min="15095" max="15101" width="4.140625" style="1" customWidth="1"/>
    <col min="15102" max="15102" width="6.7109375" style="1" customWidth="1"/>
    <col min="15103" max="15104" width="0" style="1" hidden="1" customWidth="1"/>
    <col min="15105" max="15105" width="6.28515625" style="1" customWidth="1"/>
    <col min="15106" max="15108" width="0" style="1" hidden="1" customWidth="1"/>
    <col min="15109" max="15109" width="4.140625" style="1" customWidth="1"/>
    <col min="15110" max="15110" width="10.140625" style="1" customWidth="1"/>
    <col min="15111" max="15113" width="3.28515625" style="1" customWidth="1"/>
    <col min="15114" max="15114" width="2.7109375" style="1" customWidth="1"/>
    <col min="15115" max="15117" width="0" style="1" hidden="1" customWidth="1"/>
    <col min="15118" max="15350" width="9.140625" style="1"/>
    <col min="15351" max="15357" width="4.140625" style="1" customWidth="1"/>
    <col min="15358" max="15358" width="6.7109375" style="1" customWidth="1"/>
    <col min="15359" max="15360" width="0" style="1" hidden="1" customWidth="1"/>
    <col min="15361" max="15361" width="6.28515625" style="1" customWidth="1"/>
    <col min="15362" max="15364" width="0" style="1" hidden="1" customWidth="1"/>
    <col min="15365" max="15365" width="4.140625" style="1" customWidth="1"/>
    <col min="15366" max="15366" width="10.140625" style="1" customWidth="1"/>
    <col min="15367" max="15369" width="3.28515625" style="1" customWidth="1"/>
    <col min="15370" max="15370" width="2.7109375" style="1" customWidth="1"/>
    <col min="15371" max="15373" width="0" style="1" hidden="1" customWidth="1"/>
    <col min="15374" max="15606" width="9.140625" style="1"/>
    <col min="15607" max="15613" width="4.140625" style="1" customWidth="1"/>
    <col min="15614" max="15614" width="6.7109375" style="1" customWidth="1"/>
    <col min="15615" max="15616" width="0" style="1" hidden="1" customWidth="1"/>
    <col min="15617" max="15617" width="6.28515625" style="1" customWidth="1"/>
    <col min="15618" max="15620" width="0" style="1" hidden="1" customWidth="1"/>
    <col min="15621" max="15621" width="4.140625" style="1" customWidth="1"/>
    <col min="15622" max="15622" width="10.140625" style="1" customWidth="1"/>
    <col min="15623" max="15625" width="3.28515625" style="1" customWidth="1"/>
    <col min="15626" max="15626" width="2.7109375" style="1" customWidth="1"/>
    <col min="15627" max="15629" width="0" style="1" hidden="1" customWidth="1"/>
    <col min="15630" max="15862" width="9.140625" style="1"/>
    <col min="15863" max="15869" width="4.140625" style="1" customWidth="1"/>
    <col min="15870" max="15870" width="6.7109375" style="1" customWidth="1"/>
    <col min="15871" max="15872" width="0" style="1" hidden="1" customWidth="1"/>
    <col min="15873" max="15873" width="6.28515625" style="1" customWidth="1"/>
    <col min="15874" max="15876" width="0" style="1" hidden="1" customWidth="1"/>
    <col min="15877" max="15877" width="4.140625" style="1" customWidth="1"/>
    <col min="15878" max="15878" width="10.140625" style="1" customWidth="1"/>
    <col min="15879" max="15881" width="3.28515625" style="1" customWidth="1"/>
    <col min="15882" max="15882" width="2.7109375" style="1" customWidth="1"/>
    <col min="15883" max="15885" width="0" style="1" hidden="1" customWidth="1"/>
    <col min="15886" max="16118" width="9.140625" style="1"/>
    <col min="16119" max="16125" width="4.140625" style="1" customWidth="1"/>
    <col min="16126" max="16126" width="6.7109375" style="1" customWidth="1"/>
    <col min="16127" max="16128" width="0" style="1" hidden="1" customWidth="1"/>
    <col min="16129" max="16129" width="6.28515625" style="1" customWidth="1"/>
    <col min="16130" max="16132" width="0" style="1" hidden="1" customWidth="1"/>
    <col min="16133" max="16133" width="4.140625" style="1" customWidth="1"/>
    <col min="16134" max="16134" width="10.140625" style="1" customWidth="1"/>
    <col min="16135" max="16137" width="3.28515625" style="1" customWidth="1"/>
    <col min="16138" max="16138" width="2.7109375" style="1" customWidth="1"/>
    <col min="16139" max="16141" width="0" style="1" hidden="1" customWidth="1"/>
    <col min="16142" max="16384" width="9.140625" style="1"/>
  </cols>
  <sheetData>
    <row r="1" spans="1:15" ht="18" customHeight="1">
      <c r="A1" s="36" t="s">
        <v>581</v>
      </c>
      <c r="B1" s="36"/>
      <c r="C1" s="36"/>
      <c r="D1" s="36"/>
      <c r="E1" s="36" t="str">
        <f>Деклар!G9</f>
        <v>ИП Ахметов</v>
      </c>
      <c r="F1" s="36"/>
      <c r="G1" s="36"/>
      <c r="H1" s="36"/>
      <c r="I1" s="36"/>
      <c r="J1" s="36"/>
      <c r="K1" s="36"/>
      <c r="L1" s="36"/>
      <c r="M1" s="36"/>
    </row>
    <row r="2" spans="1:15" ht="18" customHeight="1">
      <c r="A2" s="26" t="s">
        <v>153</v>
      </c>
      <c r="B2" s="928">
        <f>Деклар!D5</f>
        <v>111111111111</v>
      </c>
      <c r="C2" s="928"/>
      <c r="D2" s="928"/>
      <c r="E2" s="26"/>
      <c r="F2" s="928"/>
      <c r="G2" s="928"/>
      <c r="H2" s="928"/>
      <c r="I2" s="928"/>
      <c r="J2" s="928"/>
      <c r="K2" s="928"/>
      <c r="L2" s="928"/>
      <c r="M2" s="928"/>
    </row>
    <row r="3" spans="1:15" ht="18" customHeight="1">
      <c r="A3" s="26" t="s">
        <v>173</v>
      </c>
      <c r="B3" s="27"/>
      <c r="C3" s="27"/>
      <c r="D3" s="102" t="str">
        <f>Деклар!G7</f>
        <v>2020 год</v>
      </c>
      <c r="E3" s="27"/>
      <c r="F3" s="27"/>
      <c r="G3" s="26"/>
      <c r="H3" s="25"/>
      <c r="I3" s="25"/>
      <c r="J3" s="25"/>
      <c r="K3" s="27"/>
      <c r="L3" s="27"/>
      <c r="M3" s="27"/>
    </row>
    <row r="4" spans="1:15" ht="18" customHeight="1">
      <c r="A4" s="921" t="s">
        <v>114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</row>
    <row r="5" spans="1:15" ht="18" customHeight="1" thickBot="1">
      <c r="A5" s="922" t="s">
        <v>174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04"/>
      <c r="O5" s="905"/>
    </row>
    <row r="6" spans="1:15" s="2" customFormat="1" ht="33" customHeight="1" thickBot="1">
      <c r="A6" s="19" t="s">
        <v>115</v>
      </c>
      <c r="B6" s="915" t="s">
        <v>116</v>
      </c>
      <c r="C6" s="916"/>
      <c r="D6" s="916"/>
      <c r="E6" s="916"/>
      <c r="F6" s="916"/>
      <c r="G6" s="915" t="s">
        <v>423</v>
      </c>
      <c r="H6" s="916"/>
      <c r="I6" s="916"/>
      <c r="J6" s="916"/>
      <c r="K6" s="916"/>
      <c r="L6" s="917"/>
      <c r="M6" s="20" t="s">
        <v>117</v>
      </c>
      <c r="N6" s="357" t="s">
        <v>850</v>
      </c>
      <c r="O6" s="357" t="s">
        <v>851</v>
      </c>
    </row>
    <row r="7" spans="1:15" s="3" customFormat="1" ht="18" customHeight="1" thickBot="1">
      <c r="A7" s="912" t="s">
        <v>422</v>
      </c>
      <c r="B7" s="913"/>
      <c r="C7" s="913"/>
      <c r="D7" s="913"/>
      <c r="E7" s="913"/>
      <c r="F7" s="913"/>
      <c r="G7" s="913"/>
      <c r="H7" s="913"/>
      <c r="I7" s="913"/>
      <c r="J7" s="913"/>
      <c r="K7" s="913"/>
      <c r="L7" s="914"/>
      <c r="M7" s="255">
        <f>M12+M16+M21+M25</f>
        <v>0</v>
      </c>
      <c r="N7" s="359">
        <f t="shared" ref="N7:O7" si="0">N12+N16+N21+N25</f>
        <v>0</v>
      </c>
      <c r="O7" s="359">
        <f t="shared" si="0"/>
        <v>0</v>
      </c>
    </row>
    <row r="8" spans="1:15" s="2" customFormat="1" ht="27" customHeight="1">
      <c r="A8" s="30">
        <v>1</v>
      </c>
      <c r="B8" s="918" t="s">
        <v>601</v>
      </c>
      <c r="C8" s="918"/>
      <c r="D8" s="918"/>
      <c r="E8" s="918"/>
      <c r="F8" s="918"/>
      <c r="G8" s="910"/>
      <c r="H8" s="910"/>
      <c r="I8" s="910"/>
      <c r="J8" s="910"/>
      <c r="K8" s="910"/>
      <c r="L8" s="910"/>
      <c r="M8" s="531"/>
      <c r="N8" s="531"/>
      <c r="O8" s="31">
        <f>M8-N8</f>
        <v>0</v>
      </c>
    </row>
    <row r="9" spans="1:15" s="2" customFormat="1" ht="18" customHeight="1">
      <c r="A9" s="18"/>
      <c r="B9" s="908"/>
      <c r="C9" s="908"/>
      <c r="D9" s="908"/>
      <c r="E9" s="908"/>
      <c r="F9" s="908"/>
      <c r="G9" s="909"/>
      <c r="H9" s="909"/>
      <c r="I9" s="909"/>
      <c r="J9" s="909"/>
      <c r="K9" s="909"/>
      <c r="L9" s="909"/>
      <c r="M9" s="532"/>
      <c r="N9" s="532"/>
      <c r="O9" s="31">
        <f t="shared" ref="O9:O11" si="1">M9-N9</f>
        <v>0</v>
      </c>
    </row>
    <row r="10" spans="1:15" s="2" customFormat="1" ht="18" customHeight="1">
      <c r="A10" s="18"/>
      <c r="B10" s="908"/>
      <c r="C10" s="908"/>
      <c r="D10" s="908"/>
      <c r="E10" s="908"/>
      <c r="F10" s="908"/>
      <c r="G10" s="911"/>
      <c r="H10" s="911"/>
      <c r="I10" s="911"/>
      <c r="J10" s="911"/>
      <c r="K10" s="911"/>
      <c r="L10" s="911"/>
      <c r="M10" s="532"/>
      <c r="N10" s="532"/>
      <c r="O10" s="31">
        <f t="shared" si="1"/>
        <v>0</v>
      </c>
    </row>
    <row r="11" spans="1:15" s="2" customFormat="1" ht="18" customHeight="1">
      <c r="A11" s="18"/>
      <c r="B11" s="908"/>
      <c r="C11" s="908"/>
      <c r="D11" s="908"/>
      <c r="E11" s="908"/>
      <c r="F11" s="908"/>
      <c r="G11" s="909"/>
      <c r="H11" s="909"/>
      <c r="I11" s="909"/>
      <c r="J11" s="909"/>
      <c r="K11" s="909"/>
      <c r="L11" s="909"/>
      <c r="M11" s="532"/>
      <c r="N11" s="532"/>
      <c r="O11" s="31">
        <f t="shared" si="1"/>
        <v>0</v>
      </c>
    </row>
    <row r="12" spans="1:15" s="2" customFormat="1" ht="18" customHeight="1">
      <c r="A12" s="18"/>
      <c r="B12" s="906" t="s">
        <v>179</v>
      </c>
      <c r="C12" s="906"/>
      <c r="D12" s="906"/>
      <c r="E12" s="906"/>
      <c r="F12" s="906"/>
      <c r="G12" s="906"/>
      <c r="H12" s="906"/>
      <c r="I12" s="906"/>
      <c r="J12" s="906"/>
      <c r="K12" s="906"/>
      <c r="L12" s="906"/>
      <c r="M12" s="29">
        <f>SUM(M8:M11)</f>
        <v>0</v>
      </c>
      <c r="N12" s="29">
        <f t="shared" ref="N12:O12" si="2">SUM(N8:N11)</f>
        <v>0</v>
      </c>
      <c r="O12" s="29">
        <f t="shared" si="2"/>
        <v>0</v>
      </c>
    </row>
    <row r="13" spans="1:15" s="2" customFormat="1" ht="25.5" customHeight="1">
      <c r="A13" s="17">
        <v>2</v>
      </c>
      <c r="B13" s="929" t="s">
        <v>602</v>
      </c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532"/>
      <c r="N13" s="532"/>
      <c r="O13" s="31">
        <f t="shared" ref="O13:O15" si="3">M13-N13</f>
        <v>0</v>
      </c>
    </row>
    <row r="14" spans="1:15" s="2" customFormat="1" ht="18" customHeight="1">
      <c r="A14" s="17"/>
      <c r="B14" s="908" t="s">
        <v>180</v>
      </c>
      <c r="C14" s="908"/>
      <c r="D14" s="908"/>
      <c r="E14" s="908"/>
      <c r="F14" s="908"/>
      <c r="G14" s="907"/>
      <c r="H14" s="907"/>
      <c r="I14" s="907"/>
      <c r="J14" s="907"/>
      <c r="K14" s="907"/>
      <c r="L14" s="907"/>
      <c r="M14" s="532"/>
      <c r="N14" s="532"/>
      <c r="O14" s="31">
        <f t="shared" si="3"/>
        <v>0</v>
      </c>
    </row>
    <row r="15" spans="1:15" s="2" customFormat="1" ht="18" customHeight="1">
      <c r="A15" s="17"/>
      <c r="B15" s="908" t="s">
        <v>180</v>
      </c>
      <c r="C15" s="908"/>
      <c r="D15" s="908"/>
      <c r="E15" s="908"/>
      <c r="F15" s="908"/>
      <c r="G15" s="920"/>
      <c r="H15" s="920"/>
      <c r="I15" s="920"/>
      <c r="J15" s="920"/>
      <c r="K15" s="920"/>
      <c r="L15" s="920"/>
      <c r="M15" s="532"/>
      <c r="N15" s="532"/>
      <c r="O15" s="31">
        <f t="shared" si="3"/>
        <v>0</v>
      </c>
    </row>
    <row r="16" spans="1:15" s="2" customFormat="1" ht="18" customHeight="1">
      <c r="A16" s="17"/>
      <c r="B16" s="906" t="s">
        <v>179</v>
      </c>
      <c r="C16" s="906"/>
      <c r="D16" s="906"/>
      <c r="E16" s="906"/>
      <c r="F16" s="906"/>
      <c r="G16" s="906"/>
      <c r="H16" s="906"/>
      <c r="I16" s="906"/>
      <c r="J16" s="906"/>
      <c r="K16" s="906"/>
      <c r="L16" s="906"/>
      <c r="M16" s="29">
        <f>SUM(M13:M15)</f>
        <v>0</v>
      </c>
      <c r="N16" s="29">
        <f t="shared" ref="N16:O16" si="4">SUM(N13:N15)</f>
        <v>0</v>
      </c>
      <c r="O16" s="29">
        <f t="shared" si="4"/>
        <v>0</v>
      </c>
    </row>
    <row r="17" spans="1:15" s="2" customFormat="1" ht="24.75" customHeight="1">
      <c r="A17" s="17">
        <v>3</v>
      </c>
      <c r="B17" s="929" t="s">
        <v>181</v>
      </c>
      <c r="C17" s="929"/>
      <c r="D17" s="929"/>
      <c r="E17" s="929"/>
      <c r="F17" s="929"/>
      <c r="G17" s="909" t="s">
        <v>175</v>
      </c>
      <c r="H17" s="909"/>
      <c r="I17" s="909"/>
      <c r="J17" s="909"/>
      <c r="K17" s="909"/>
      <c r="L17" s="909"/>
      <c r="M17" s="532"/>
      <c r="N17" s="532"/>
      <c r="O17" s="31">
        <f t="shared" ref="O17:O20" si="5">M17-N17</f>
        <v>0</v>
      </c>
    </row>
    <row r="18" spans="1:15" s="2" customFormat="1" ht="18" customHeight="1">
      <c r="A18" s="17"/>
      <c r="B18" s="908" t="s">
        <v>180</v>
      </c>
      <c r="C18" s="908"/>
      <c r="D18" s="908"/>
      <c r="E18" s="908"/>
      <c r="F18" s="908"/>
      <c r="G18" s="909" t="s">
        <v>176</v>
      </c>
      <c r="H18" s="909"/>
      <c r="I18" s="909"/>
      <c r="J18" s="909"/>
      <c r="K18" s="909"/>
      <c r="L18" s="909"/>
      <c r="M18" s="532"/>
      <c r="N18" s="532"/>
      <c r="O18" s="31">
        <f t="shared" si="5"/>
        <v>0</v>
      </c>
    </row>
    <row r="19" spans="1:15" s="2" customFormat="1" ht="18" customHeight="1">
      <c r="A19" s="13"/>
      <c r="B19" s="908" t="s">
        <v>180</v>
      </c>
      <c r="C19" s="908"/>
      <c r="D19" s="908"/>
      <c r="E19" s="908"/>
      <c r="F19" s="908"/>
      <c r="G19" s="911" t="s">
        <v>177</v>
      </c>
      <c r="H19" s="911"/>
      <c r="I19" s="911"/>
      <c r="J19" s="911"/>
      <c r="K19" s="911"/>
      <c r="L19" s="911"/>
      <c r="M19" s="532"/>
      <c r="N19" s="532"/>
      <c r="O19" s="31">
        <f t="shared" si="5"/>
        <v>0</v>
      </c>
    </row>
    <row r="20" spans="1:15" s="2" customFormat="1" ht="18" customHeight="1">
      <c r="A20" s="16"/>
      <c r="B20" s="908" t="s">
        <v>180</v>
      </c>
      <c r="C20" s="908"/>
      <c r="D20" s="908"/>
      <c r="E20" s="908"/>
      <c r="F20" s="908"/>
      <c r="G20" s="909" t="s">
        <v>178</v>
      </c>
      <c r="H20" s="909"/>
      <c r="I20" s="909"/>
      <c r="J20" s="909"/>
      <c r="K20" s="909"/>
      <c r="L20" s="909"/>
      <c r="M20" s="532"/>
      <c r="N20" s="532"/>
      <c r="O20" s="31">
        <f t="shared" si="5"/>
        <v>0</v>
      </c>
    </row>
    <row r="21" spans="1:15" s="2" customFormat="1" ht="18" customHeight="1">
      <c r="A21" s="17"/>
      <c r="B21" s="906" t="s">
        <v>182</v>
      </c>
      <c r="C21" s="906"/>
      <c r="D21" s="906"/>
      <c r="E21" s="906"/>
      <c r="F21" s="906"/>
      <c r="G21" s="906"/>
      <c r="H21" s="906"/>
      <c r="I21" s="906"/>
      <c r="J21" s="906"/>
      <c r="K21" s="906"/>
      <c r="L21" s="906"/>
      <c r="M21" s="29">
        <f>SUM(M17:M20)</f>
        <v>0</v>
      </c>
      <c r="N21" s="29">
        <f t="shared" ref="N21:O21" si="6">SUM(N17:N20)</f>
        <v>0</v>
      </c>
      <c r="O21" s="29">
        <f t="shared" si="6"/>
        <v>0</v>
      </c>
    </row>
    <row r="22" spans="1:15" s="2" customFormat="1" ht="18" customHeight="1">
      <c r="A22" s="16">
        <v>4</v>
      </c>
      <c r="B22" s="907" t="s">
        <v>183</v>
      </c>
      <c r="C22" s="907"/>
      <c r="D22" s="907"/>
      <c r="E22" s="907"/>
      <c r="F22" s="907"/>
      <c r="G22" s="907"/>
      <c r="H22" s="907"/>
      <c r="I22" s="907"/>
      <c r="J22" s="907"/>
      <c r="K22" s="907"/>
      <c r="L22" s="907"/>
      <c r="M22" s="532"/>
      <c r="N22" s="532"/>
      <c r="O22" s="31">
        <f t="shared" ref="O22:O24" si="7">M22-N22</f>
        <v>0</v>
      </c>
    </row>
    <row r="23" spans="1:15" s="2" customFormat="1" ht="18" customHeight="1">
      <c r="A23" s="17"/>
      <c r="B23" s="908" t="s">
        <v>180</v>
      </c>
      <c r="C23" s="908"/>
      <c r="D23" s="908"/>
      <c r="E23" s="908"/>
      <c r="F23" s="908"/>
      <c r="G23" s="908"/>
      <c r="H23" s="908"/>
      <c r="I23" s="908"/>
      <c r="J23" s="908"/>
      <c r="K23" s="908"/>
      <c r="L23" s="908"/>
      <c r="M23" s="533"/>
      <c r="N23" s="533"/>
      <c r="O23" s="31">
        <f t="shared" si="7"/>
        <v>0</v>
      </c>
    </row>
    <row r="24" spans="1:15" s="2" customFormat="1" ht="18" customHeight="1">
      <c r="A24" s="16"/>
      <c r="B24" s="908" t="s">
        <v>180</v>
      </c>
      <c r="C24" s="908"/>
      <c r="D24" s="908"/>
      <c r="E24" s="908"/>
      <c r="F24" s="908"/>
      <c r="G24" s="920"/>
      <c r="H24" s="920"/>
      <c r="I24" s="920"/>
      <c r="J24" s="920"/>
      <c r="K24" s="920"/>
      <c r="L24" s="920"/>
      <c r="M24" s="532"/>
      <c r="N24" s="532"/>
      <c r="O24" s="31">
        <f t="shared" si="7"/>
        <v>0</v>
      </c>
    </row>
    <row r="25" spans="1:15" s="2" customFormat="1" ht="18" customHeight="1">
      <c r="A25" s="16"/>
      <c r="B25" s="906" t="s">
        <v>184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28">
        <f>SUM(M22:M24)</f>
        <v>0</v>
      </c>
      <c r="N25" s="28">
        <f t="shared" ref="N25:O25" si="8">SUM(N22:N24)</f>
        <v>0</v>
      </c>
      <c r="O25" s="28">
        <f t="shared" si="8"/>
        <v>0</v>
      </c>
    </row>
    <row r="27" spans="1:15" s="4" customFormat="1" ht="18" customHeight="1">
      <c r="A27" s="923" t="s">
        <v>119</v>
      </c>
      <c r="B27" s="923"/>
      <c r="C27" s="923"/>
      <c r="D27" s="923"/>
      <c r="E27" s="924"/>
      <c r="F27" s="925"/>
      <c r="G27" s="926"/>
      <c r="H27" s="926"/>
      <c r="I27" s="926"/>
      <c r="J27" s="926"/>
      <c r="K27" s="926"/>
      <c r="L27" s="927"/>
      <c r="M27" s="22"/>
    </row>
    <row r="28" spans="1:15" ht="18" customHeight="1">
      <c r="F28" s="919" t="s">
        <v>120</v>
      </c>
      <c r="G28" s="919"/>
      <c r="H28" s="919"/>
      <c r="I28" s="919"/>
      <c r="J28" s="919"/>
      <c r="K28" s="919"/>
      <c r="L28" s="919"/>
      <c r="M28" s="15" t="s">
        <v>121</v>
      </c>
    </row>
  </sheetData>
  <mergeCells count="43">
    <mergeCell ref="A4:M4"/>
    <mergeCell ref="A5:M5"/>
    <mergeCell ref="A27:E27"/>
    <mergeCell ref="F27:L27"/>
    <mergeCell ref="B2:D2"/>
    <mergeCell ref="F2:M2"/>
    <mergeCell ref="B17:F17"/>
    <mergeCell ref="G17:L17"/>
    <mergeCell ref="G15:L15"/>
    <mergeCell ref="G14:L14"/>
    <mergeCell ref="B14:F14"/>
    <mergeCell ref="B15:F15"/>
    <mergeCell ref="B13:F13"/>
    <mergeCell ref="G13:L13"/>
    <mergeCell ref="B16:L16"/>
    <mergeCell ref="G19:L19"/>
    <mergeCell ref="F28:L28"/>
    <mergeCell ref="B23:F23"/>
    <mergeCell ref="G23:L23"/>
    <mergeCell ref="B24:F24"/>
    <mergeCell ref="G24:L24"/>
    <mergeCell ref="B25:L25"/>
    <mergeCell ref="A7:L7"/>
    <mergeCell ref="B6:F6"/>
    <mergeCell ref="G6:L6"/>
    <mergeCell ref="B8:F8"/>
    <mergeCell ref="B9:F9"/>
    <mergeCell ref="N5:O5"/>
    <mergeCell ref="B21:L21"/>
    <mergeCell ref="B22:F22"/>
    <mergeCell ref="G22:L22"/>
    <mergeCell ref="B18:F18"/>
    <mergeCell ref="G18:L18"/>
    <mergeCell ref="B19:F19"/>
    <mergeCell ref="B20:F20"/>
    <mergeCell ref="G20:L20"/>
    <mergeCell ref="B11:F11"/>
    <mergeCell ref="B10:F10"/>
    <mergeCell ref="B12:L12"/>
    <mergeCell ref="G8:L8"/>
    <mergeCell ref="G9:L9"/>
    <mergeCell ref="G10:L10"/>
    <mergeCell ref="G11:L11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H15" sqref="H15"/>
    </sheetView>
  </sheetViews>
  <sheetFormatPr defaultColWidth="12.7109375" defaultRowHeight="12.75"/>
  <cols>
    <col min="1" max="1" width="5" style="5" customWidth="1"/>
    <col min="2" max="2" width="12.7109375" style="5"/>
    <col min="3" max="6" width="12.7109375" style="7"/>
    <col min="7" max="16384" width="12.7109375" style="5"/>
  </cols>
  <sheetData>
    <row r="1" spans="1:12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12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12" ht="14.25">
      <c r="A3" s="26" t="s">
        <v>565</v>
      </c>
      <c r="B3" s="74"/>
      <c r="C3" s="74"/>
      <c r="D3" s="273" t="str">
        <f>Деклар!G7</f>
        <v>2020 год</v>
      </c>
      <c r="E3" s="79"/>
      <c r="F3" s="79"/>
    </row>
    <row r="4" spans="1:12" ht="15.75" customHeight="1">
      <c r="A4" s="1025" t="s">
        <v>114</v>
      </c>
      <c r="B4" s="1025"/>
      <c r="C4" s="1025"/>
      <c r="D4" s="1025"/>
      <c r="E4" s="1025"/>
      <c r="F4" s="1025"/>
      <c r="G4" s="1025"/>
      <c r="H4" s="1025"/>
      <c r="I4" s="1025"/>
      <c r="J4" s="1025"/>
    </row>
    <row r="5" spans="1:12" ht="12.75" customHeight="1">
      <c r="A5" s="933" t="s">
        <v>613</v>
      </c>
      <c r="B5" s="933"/>
      <c r="C5" s="933"/>
      <c r="D5" s="933"/>
      <c r="E5" s="933"/>
      <c r="F5" s="933"/>
      <c r="G5" s="933"/>
      <c r="H5" s="933"/>
      <c r="I5" s="933"/>
      <c r="J5" s="933"/>
    </row>
    <row r="6" spans="1:12" ht="15.75" customHeight="1" thickBot="1">
      <c r="A6" s="1026"/>
      <c r="B6" s="1026"/>
      <c r="C6" s="1026"/>
      <c r="D6" s="1026"/>
      <c r="E6" s="1026"/>
      <c r="F6" s="1026"/>
    </row>
    <row r="7" spans="1:12" ht="66.75" customHeight="1" thickBot="1">
      <c r="A7" s="233" t="s">
        <v>242</v>
      </c>
      <c r="B7" s="234" t="s">
        <v>513</v>
      </c>
      <c r="C7" s="234" t="s">
        <v>514</v>
      </c>
      <c r="D7" s="235" t="s">
        <v>515</v>
      </c>
      <c r="E7" s="235" t="s">
        <v>516</v>
      </c>
      <c r="F7" s="234" t="s">
        <v>517</v>
      </c>
      <c r="G7" s="234" t="s">
        <v>518</v>
      </c>
      <c r="H7" s="236" t="s">
        <v>519</v>
      </c>
      <c r="I7" s="236" t="s">
        <v>520</v>
      </c>
      <c r="J7" s="237" t="s">
        <v>521</v>
      </c>
      <c r="K7" s="237" t="s">
        <v>858</v>
      </c>
      <c r="L7" s="237" t="s">
        <v>859</v>
      </c>
    </row>
    <row r="8" spans="1:12" ht="13.5" thickBot="1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175">
        <v>8</v>
      </c>
      <c r="I8" s="125">
        <v>9</v>
      </c>
      <c r="J8" s="65">
        <v>10</v>
      </c>
      <c r="K8" s="65">
        <v>11</v>
      </c>
      <c r="L8" s="65">
        <v>12</v>
      </c>
    </row>
    <row r="9" spans="1:12" ht="15" customHeight="1">
      <c r="A9" s="544"/>
      <c r="B9" s="604"/>
      <c r="C9" s="604"/>
      <c r="D9" s="605"/>
      <c r="E9" s="605"/>
      <c r="F9" s="604"/>
      <c r="G9" s="604"/>
      <c r="H9" s="606"/>
      <c r="I9" s="607"/>
      <c r="J9" s="608"/>
      <c r="K9" s="608"/>
      <c r="L9" s="362">
        <f>J9-K9</f>
        <v>0</v>
      </c>
    </row>
    <row r="10" spans="1:12" ht="15">
      <c r="A10" s="539"/>
      <c r="B10" s="609"/>
      <c r="C10" s="610"/>
      <c r="D10" s="609"/>
      <c r="E10" s="609"/>
      <c r="F10" s="609"/>
      <c r="G10" s="610"/>
      <c r="H10" s="611"/>
      <c r="I10" s="612"/>
      <c r="J10" s="613"/>
      <c r="K10" s="613"/>
      <c r="L10" s="165">
        <f t="shared" ref="L10:L12" si="0">J10-K10</f>
        <v>0</v>
      </c>
    </row>
    <row r="11" spans="1:12">
      <c r="A11" s="539"/>
      <c r="B11" s="539"/>
      <c r="C11" s="538"/>
      <c r="D11" s="614"/>
      <c r="E11" s="538"/>
      <c r="F11" s="614"/>
      <c r="G11" s="539"/>
      <c r="H11" s="615"/>
      <c r="I11" s="616"/>
      <c r="J11" s="617"/>
      <c r="K11" s="617"/>
      <c r="L11" s="166">
        <f t="shared" si="0"/>
        <v>0</v>
      </c>
    </row>
    <row r="12" spans="1:12" ht="13.5" thickBot="1">
      <c r="A12" s="618"/>
      <c r="B12" s="557"/>
      <c r="C12" s="578"/>
      <c r="D12" s="619"/>
      <c r="E12" s="578"/>
      <c r="F12" s="619"/>
      <c r="G12" s="557"/>
      <c r="H12" s="620"/>
      <c r="I12" s="621"/>
      <c r="J12" s="622"/>
      <c r="K12" s="622"/>
      <c r="L12" s="167">
        <f t="shared" si="0"/>
        <v>0</v>
      </c>
    </row>
    <row r="13" spans="1:12" ht="25.5" customHeight="1" thickBot="1">
      <c r="A13" s="43"/>
      <c r="B13" s="949" t="s">
        <v>612</v>
      </c>
      <c r="C13" s="950"/>
      <c r="D13" s="950"/>
      <c r="E13" s="950"/>
      <c r="F13" s="950"/>
      <c r="G13" s="950"/>
      <c r="H13" s="950"/>
      <c r="I13" s="1037"/>
      <c r="J13" s="122">
        <f>SUM(J9:J12)</f>
        <v>0</v>
      </c>
      <c r="K13" s="361">
        <f t="shared" ref="K13:L13" si="1">SUM(K9:K12)</f>
        <v>0</v>
      </c>
      <c r="L13" s="361">
        <f t="shared" si="1"/>
        <v>0</v>
      </c>
    </row>
    <row r="15" spans="1:12" ht="25.5" customHeight="1">
      <c r="B15" s="69" t="s">
        <v>119</v>
      </c>
      <c r="C15" s="12"/>
      <c r="D15" s="12"/>
    </row>
    <row r="16" spans="1:12">
      <c r="C16" s="7" t="s">
        <v>120</v>
      </c>
      <c r="D16" s="7" t="s">
        <v>218</v>
      </c>
    </row>
  </sheetData>
  <mergeCells count="6">
    <mergeCell ref="B13:I13"/>
    <mergeCell ref="B2:C2"/>
    <mergeCell ref="E2:F2"/>
    <mergeCell ref="A4:J4"/>
    <mergeCell ref="A5:J5"/>
    <mergeCell ref="A6:F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A88" workbookViewId="0">
      <selection activeCell="G99" sqref="G99"/>
    </sheetView>
  </sheetViews>
  <sheetFormatPr defaultRowHeight="12.75"/>
  <cols>
    <col min="1" max="1" width="5.5703125" style="5" customWidth="1"/>
    <col min="2" max="2" width="16.7109375" style="5" customWidth="1"/>
    <col min="3" max="3" width="14.140625" style="7" customWidth="1"/>
    <col min="4" max="4" width="28.5703125" style="7" customWidth="1"/>
    <col min="5" max="5" width="6" style="7" customWidth="1"/>
    <col min="6" max="6" width="12.7109375" style="7" customWidth="1"/>
    <col min="7" max="8" width="16.5703125" style="5" customWidth="1"/>
    <col min="9" max="9" width="4.140625" style="5" customWidth="1"/>
    <col min="10" max="10" width="5" style="5" customWidth="1"/>
    <col min="11" max="13" width="4.140625" style="5" customWidth="1"/>
    <col min="14" max="14" width="4.5703125" style="5" customWidth="1"/>
    <col min="15" max="21" width="3.28515625" style="5" customWidth="1"/>
    <col min="22" max="22" width="15" style="5" customWidth="1"/>
    <col min="23" max="23" width="15.28515625" style="5" customWidth="1"/>
    <col min="24" max="24" width="14.42578125" style="5" customWidth="1"/>
    <col min="25" max="254" width="9.140625" style="5"/>
    <col min="255" max="265" width="4.140625" style="5" customWidth="1"/>
    <col min="266" max="266" width="5" style="5" customWidth="1"/>
    <col min="267" max="269" width="4.140625" style="5" customWidth="1"/>
    <col min="270" max="270" width="4.5703125" style="5" customWidth="1"/>
    <col min="271" max="277" width="3.28515625" style="5" customWidth="1"/>
    <col min="278" max="278" width="15" style="5" customWidth="1"/>
    <col min="279" max="279" width="15.28515625" style="5" customWidth="1"/>
    <col min="280" max="280" width="14.42578125" style="5" customWidth="1"/>
    <col min="281" max="510" width="9.140625" style="5"/>
    <col min="511" max="521" width="4.140625" style="5" customWidth="1"/>
    <col min="522" max="522" width="5" style="5" customWidth="1"/>
    <col min="523" max="525" width="4.140625" style="5" customWidth="1"/>
    <col min="526" max="526" width="4.5703125" style="5" customWidth="1"/>
    <col min="527" max="533" width="3.28515625" style="5" customWidth="1"/>
    <col min="534" max="534" width="15" style="5" customWidth="1"/>
    <col min="535" max="535" width="15.28515625" style="5" customWidth="1"/>
    <col min="536" max="536" width="14.42578125" style="5" customWidth="1"/>
    <col min="537" max="766" width="9.140625" style="5"/>
    <col min="767" max="777" width="4.140625" style="5" customWidth="1"/>
    <col min="778" max="778" width="5" style="5" customWidth="1"/>
    <col min="779" max="781" width="4.140625" style="5" customWidth="1"/>
    <col min="782" max="782" width="4.5703125" style="5" customWidth="1"/>
    <col min="783" max="789" width="3.28515625" style="5" customWidth="1"/>
    <col min="790" max="790" width="15" style="5" customWidth="1"/>
    <col min="791" max="791" width="15.28515625" style="5" customWidth="1"/>
    <col min="792" max="792" width="14.42578125" style="5" customWidth="1"/>
    <col min="793" max="1022" width="9.140625" style="5"/>
    <col min="1023" max="1033" width="4.140625" style="5" customWidth="1"/>
    <col min="1034" max="1034" width="5" style="5" customWidth="1"/>
    <col min="1035" max="1037" width="4.140625" style="5" customWidth="1"/>
    <col min="1038" max="1038" width="4.5703125" style="5" customWidth="1"/>
    <col min="1039" max="1045" width="3.28515625" style="5" customWidth="1"/>
    <col min="1046" max="1046" width="15" style="5" customWidth="1"/>
    <col min="1047" max="1047" width="15.28515625" style="5" customWidth="1"/>
    <col min="1048" max="1048" width="14.42578125" style="5" customWidth="1"/>
    <col min="1049" max="1278" width="9.140625" style="5"/>
    <col min="1279" max="1289" width="4.140625" style="5" customWidth="1"/>
    <col min="1290" max="1290" width="5" style="5" customWidth="1"/>
    <col min="1291" max="1293" width="4.140625" style="5" customWidth="1"/>
    <col min="1294" max="1294" width="4.5703125" style="5" customWidth="1"/>
    <col min="1295" max="1301" width="3.28515625" style="5" customWidth="1"/>
    <col min="1302" max="1302" width="15" style="5" customWidth="1"/>
    <col min="1303" max="1303" width="15.28515625" style="5" customWidth="1"/>
    <col min="1304" max="1304" width="14.42578125" style="5" customWidth="1"/>
    <col min="1305" max="1534" width="9.140625" style="5"/>
    <col min="1535" max="1545" width="4.140625" style="5" customWidth="1"/>
    <col min="1546" max="1546" width="5" style="5" customWidth="1"/>
    <col min="1547" max="1549" width="4.140625" style="5" customWidth="1"/>
    <col min="1550" max="1550" width="4.5703125" style="5" customWidth="1"/>
    <col min="1551" max="1557" width="3.28515625" style="5" customWidth="1"/>
    <col min="1558" max="1558" width="15" style="5" customWidth="1"/>
    <col min="1559" max="1559" width="15.28515625" style="5" customWidth="1"/>
    <col min="1560" max="1560" width="14.42578125" style="5" customWidth="1"/>
    <col min="1561" max="1790" width="9.140625" style="5"/>
    <col min="1791" max="1801" width="4.140625" style="5" customWidth="1"/>
    <col min="1802" max="1802" width="5" style="5" customWidth="1"/>
    <col min="1803" max="1805" width="4.140625" style="5" customWidth="1"/>
    <col min="1806" max="1806" width="4.5703125" style="5" customWidth="1"/>
    <col min="1807" max="1813" width="3.28515625" style="5" customWidth="1"/>
    <col min="1814" max="1814" width="15" style="5" customWidth="1"/>
    <col min="1815" max="1815" width="15.28515625" style="5" customWidth="1"/>
    <col min="1816" max="1816" width="14.42578125" style="5" customWidth="1"/>
    <col min="1817" max="2046" width="9.140625" style="5"/>
    <col min="2047" max="2057" width="4.140625" style="5" customWidth="1"/>
    <col min="2058" max="2058" width="5" style="5" customWidth="1"/>
    <col min="2059" max="2061" width="4.140625" style="5" customWidth="1"/>
    <col min="2062" max="2062" width="4.5703125" style="5" customWidth="1"/>
    <col min="2063" max="2069" width="3.28515625" style="5" customWidth="1"/>
    <col min="2070" max="2070" width="15" style="5" customWidth="1"/>
    <col min="2071" max="2071" width="15.28515625" style="5" customWidth="1"/>
    <col min="2072" max="2072" width="14.42578125" style="5" customWidth="1"/>
    <col min="2073" max="2302" width="9.140625" style="5"/>
    <col min="2303" max="2313" width="4.140625" style="5" customWidth="1"/>
    <col min="2314" max="2314" width="5" style="5" customWidth="1"/>
    <col min="2315" max="2317" width="4.140625" style="5" customWidth="1"/>
    <col min="2318" max="2318" width="4.5703125" style="5" customWidth="1"/>
    <col min="2319" max="2325" width="3.28515625" style="5" customWidth="1"/>
    <col min="2326" max="2326" width="15" style="5" customWidth="1"/>
    <col min="2327" max="2327" width="15.28515625" style="5" customWidth="1"/>
    <col min="2328" max="2328" width="14.42578125" style="5" customWidth="1"/>
    <col min="2329" max="2558" width="9.140625" style="5"/>
    <col min="2559" max="2569" width="4.140625" style="5" customWidth="1"/>
    <col min="2570" max="2570" width="5" style="5" customWidth="1"/>
    <col min="2571" max="2573" width="4.140625" style="5" customWidth="1"/>
    <col min="2574" max="2574" width="4.5703125" style="5" customWidth="1"/>
    <col min="2575" max="2581" width="3.28515625" style="5" customWidth="1"/>
    <col min="2582" max="2582" width="15" style="5" customWidth="1"/>
    <col min="2583" max="2583" width="15.28515625" style="5" customWidth="1"/>
    <col min="2584" max="2584" width="14.42578125" style="5" customWidth="1"/>
    <col min="2585" max="2814" width="9.140625" style="5"/>
    <col min="2815" max="2825" width="4.140625" style="5" customWidth="1"/>
    <col min="2826" max="2826" width="5" style="5" customWidth="1"/>
    <col min="2827" max="2829" width="4.140625" style="5" customWidth="1"/>
    <col min="2830" max="2830" width="4.5703125" style="5" customWidth="1"/>
    <col min="2831" max="2837" width="3.28515625" style="5" customWidth="1"/>
    <col min="2838" max="2838" width="15" style="5" customWidth="1"/>
    <col min="2839" max="2839" width="15.28515625" style="5" customWidth="1"/>
    <col min="2840" max="2840" width="14.42578125" style="5" customWidth="1"/>
    <col min="2841" max="3070" width="9.140625" style="5"/>
    <col min="3071" max="3081" width="4.140625" style="5" customWidth="1"/>
    <col min="3082" max="3082" width="5" style="5" customWidth="1"/>
    <col min="3083" max="3085" width="4.140625" style="5" customWidth="1"/>
    <col min="3086" max="3086" width="4.5703125" style="5" customWidth="1"/>
    <col min="3087" max="3093" width="3.28515625" style="5" customWidth="1"/>
    <col min="3094" max="3094" width="15" style="5" customWidth="1"/>
    <col min="3095" max="3095" width="15.28515625" style="5" customWidth="1"/>
    <col min="3096" max="3096" width="14.42578125" style="5" customWidth="1"/>
    <col min="3097" max="3326" width="9.140625" style="5"/>
    <col min="3327" max="3337" width="4.140625" style="5" customWidth="1"/>
    <col min="3338" max="3338" width="5" style="5" customWidth="1"/>
    <col min="3339" max="3341" width="4.140625" style="5" customWidth="1"/>
    <col min="3342" max="3342" width="4.5703125" style="5" customWidth="1"/>
    <col min="3343" max="3349" width="3.28515625" style="5" customWidth="1"/>
    <col min="3350" max="3350" width="15" style="5" customWidth="1"/>
    <col min="3351" max="3351" width="15.28515625" style="5" customWidth="1"/>
    <col min="3352" max="3352" width="14.42578125" style="5" customWidth="1"/>
    <col min="3353" max="3582" width="9.140625" style="5"/>
    <col min="3583" max="3593" width="4.140625" style="5" customWidth="1"/>
    <col min="3594" max="3594" width="5" style="5" customWidth="1"/>
    <col min="3595" max="3597" width="4.140625" style="5" customWidth="1"/>
    <col min="3598" max="3598" width="4.5703125" style="5" customWidth="1"/>
    <col min="3599" max="3605" width="3.28515625" style="5" customWidth="1"/>
    <col min="3606" max="3606" width="15" style="5" customWidth="1"/>
    <col min="3607" max="3607" width="15.28515625" style="5" customWidth="1"/>
    <col min="3608" max="3608" width="14.42578125" style="5" customWidth="1"/>
    <col min="3609" max="3838" width="9.140625" style="5"/>
    <col min="3839" max="3849" width="4.140625" style="5" customWidth="1"/>
    <col min="3850" max="3850" width="5" style="5" customWidth="1"/>
    <col min="3851" max="3853" width="4.140625" style="5" customWidth="1"/>
    <col min="3854" max="3854" width="4.5703125" style="5" customWidth="1"/>
    <col min="3855" max="3861" width="3.28515625" style="5" customWidth="1"/>
    <col min="3862" max="3862" width="15" style="5" customWidth="1"/>
    <col min="3863" max="3863" width="15.28515625" style="5" customWidth="1"/>
    <col min="3864" max="3864" width="14.42578125" style="5" customWidth="1"/>
    <col min="3865" max="4094" width="9.140625" style="5"/>
    <col min="4095" max="4105" width="4.140625" style="5" customWidth="1"/>
    <col min="4106" max="4106" width="5" style="5" customWidth="1"/>
    <col min="4107" max="4109" width="4.140625" style="5" customWidth="1"/>
    <col min="4110" max="4110" width="4.5703125" style="5" customWidth="1"/>
    <col min="4111" max="4117" width="3.28515625" style="5" customWidth="1"/>
    <col min="4118" max="4118" width="15" style="5" customWidth="1"/>
    <col min="4119" max="4119" width="15.28515625" style="5" customWidth="1"/>
    <col min="4120" max="4120" width="14.42578125" style="5" customWidth="1"/>
    <col min="4121" max="4350" width="9.140625" style="5"/>
    <col min="4351" max="4361" width="4.140625" style="5" customWidth="1"/>
    <col min="4362" max="4362" width="5" style="5" customWidth="1"/>
    <col min="4363" max="4365" width="4.140625" style="5" customWidth="1"/>
    <col min="4366" max="4366" width="4.5703125" style="5" customWidth="1"/>
    <col min="4367" max="4373" width="3.28515625" style="5" customWidth="1"/>
    <col min="4374" max="4374" width="15" style="5" customWidth="1"/>
    <col min="4375" max="4375" width="15.28515625" style="5" customWidth="1"/>
    <col min="4376" max="4376" width="14.42578125" style="5" customWidth="1"/>
    <col min="4377" max="4606" width="9.140625" style="5"/>
    <col min="4607" max="4617" width="4.140625" style="5" customWidth="1"/>
    <col min="4618" max="4618" width="5" style="5" customWidth="1"/>
    <col min="4619" max="4621" width="4.140625" style="5" customWidth="1"/>
    <col min="4622" max="4622" width="4.5703125" style="5" customWidth="1"/>
    <col min="4623" max="4629" width="3.28515625" style="5" customWidth="1"/>
    <col min="4630" max="4630" width="15" style="5" customWidth="1"/>
    <col min="4631" max="4631" width="15.28515625" style="5" customWidth="1"/>
    <col min="4632" max="4632" width="14.42578125" style="5" customWidth="1"/>
    <col min="4633" max="4862" width="9.140625" style="5"/>
    <col min="4863" max="4873" width="4.140625" style="5" customWidth="1"/>
    <col min="4874" max="4874" width="5" style="5" customWidth="1"/>
    <col min="4875" max="4877" width="4.140625" style="5" customWidth="1"/>
    <col min="4878" max="4878" width="4.5703125" style="5" customWidth="1"/>
    <col min="4879" max="4885" width="3.28515625" style="5" customWidth="1"/>
    <col min="4886" max="4886" width="15" style="5" customWidth="1"/>
    <col min="4887" max="4887" width="15.28515625" style="5" customWidth="1"/>
    <col min="4888" max="4888" width="14.42578125" style="5" customWidth="1"/>
    <col min="4889" max="5118" width="9.140625" style="5"/>
    <col min="5119" max="5129" width="4.140625" style="5" customWidth="1"/>
    <col min="5130" max="5130" width="5" style="5" customWidth="1"/>
    <col min="5131" max="5133" width="4.140625" style="5" customWidth="1"/>
    <col min="5134" max="5134" width="4.5703125" style="5" customWidth="1"/>
    <col min="5135" max="5141" width="3.28515625" style="5" customWidth="1"/>
    <col min="5142" max="5142" width="15" style="5" customWidth="1"/>
    <col min="5143" max="5143" width="15.28515625" style="5" customWidth="1"/>
    <col min="5144" max="5144" width="14.42578125" style="5" customWidth="1"/>
    <col min="5145" max="5374" width="9.140625" style="5"/>
    <col min="5375" max="5385" width="4.140625" style="5" customWidth="1"/>
    <col min="5386" max="5386" width="5" style="5" customWidth="1"/>
    <col min="5387" max="5389" width="4.140625" style="5" customWidth="1"/>
    <col min="5390" max="5390" width="4.5703125" style="5" customWidth="1"/>
    <col min="5391" max="5397" width="3.28515625" style="5" customWidth="1"/>
    <col min="5398" max="5398" width="15" style="5" customWidth="1"/>
    <col min="5399" max="5399" width="15.28515625" style="5" customWidth="1"/>
    <col min="5400" max="5400" width="14.42578125" style="5" customWidth="1"/>
    <col min="5401" max="5630" width="9.140625" style="5"/>
    <col min="5631" max="5641" width="4.140625" style="5" customWidth="1"/>
    <col min="5642" max="5642" width="5" style="5" customWidth="1"/>
    <col min="5643" max="5645" width="4.140625" style="5" customWidth="1"/>
    <col min="5646" max="5646" width="4.5703125" style="5" customWidth="1"/>
    <col min="5647" max="5653" width="3.28515625" style="5" customWidth="1"/>
    <col min="5654" max="5654" width="15" style="5" customWidth="1"/>
    <col min="5655" max="5655" width="15.28515625" style="5" customWidth="1"/>
    <col min="5656" max="5656" width="14.42578125" style="5" customWidth="1"/>
    <col min="5657" max="5886" width="9.140625" style="5"/>
    <col min="5887" max="5897" width="4.140625" style="5" customWidth="1"/>
    <col min="5898" max="5898" width="5" style="5" customWidth="1"/>
    <col min="5899" max="5901" width="4.140625" style="5" customWidth="1"/>
    <col min="5902" max="5902" width="4.5703125" style="5" customWidth="1"/>
    <col min="5903" max="5909" width="3.28515625" style="5" customWidth="1"/>
    <col min="5910" max="5910" width="15" style="5" customWidth="1"/>
    <col min="5911" max="5911" width="15.28515625" style="5" customWidth="1"/>
    <col min="5912" max="5912" width="14.42578125" style="5" customWidth="1"/>
    <col min="5913" max="6142" width="9.140625" style="5"/>
    <col min="6143" max="6153" width="4.140625" style="5" customWidth="1"/>
    <col min="6154" max="6154" width="5" style="5" customWidth="1"/>
    <col min="6155" max="6157" width="4.140625" style="5" customWidth="1"/>
    <col min="6158" max="6158" width="4.5703125" style="5" customWidth="1"/>
    <col min="6159" max="6165" width="3.28515625" style="5" customWidth="1"/>
    <col min="6166" max="6166" width="15" style="5" customWidth="1"/>
    <col min="6167" max="6167" width="15.28515625" style="5" customWidth="1"/>
    <col min="6168" max="6168" width="14.42578125" style="5" customWidth="1"/>
    <col min="6169" max="6398" width="9.140625" style="5"/>
    <col min="6399" max="6409" width="4.140625" style="5" customWidth="1"/>
    <col min="6410" max="6410" width="5" style="5" customWidth="1"/>
    <col min="6411" max="6413" width="4.140625" style="5" customWidth="1"/>
    <col min="6414" max="6414" width="4.5703125" style="5" customWidth="1"/>
    <col min="6415" max="6421" width="3.28515625" style="5" customWidth="1"/>
    <col min="6422" max="6422" width="15" style="5" customWidth="1"/>
    <col min="6423" max="6423" width="15.28515625" style="5" customWidth="1"/>
    <col min="6424" max="6424" width="14.42578125" style="5" customWidth="1"/>
    <col min="6425" max="6654" width="9.140625" style="5"/>
    <col min="6655" max="6665" width="4.140625" style="5" customWidth="1"/>
    <col min="6666" max="6666" width="5" style="5" customWidth="1"/>
    <col min="6667" max="6669" width="4.140625" style="5" customWidth="1"/>
    <col min="6670" max="6670" width="4.5703125" style="5" customWidth="1"/>
    <col min="6671" max="6677" width="3.28515625" style="5" customWidth="1"/>
    <col min="6678" max="6678" width="15" style="5" customWidth="1"/>
    <col min="6679" max="6679" width="15.28515625" style="5" customWidth="1"/>
    <col min="6680" max="6680" width="14.42578125" style="5" customWidth="1"/>
    <col min="6681" max="6910" width="9.140625" style="5"/>
    <col min="6911" max="6921" width="4.140625" style="5" customWidth="1"/>
    <col min="6922" max="6922" width="5" style="5" customWidth="1"/>
    <col min="6923" max="6925" width="4.140625" style="5" customWidth="1"/>
    <col min="6926" max="6926" width="4.5703125" style="5" customWidth="1"/>
    <col min="6927" max="6933" width="3.28515625" style="5" customWidth="1"/>
    <col min="6934" max="6934" width="15" style="5" customWidth="1"/>
    <col min="6935" max="6935" width="15.28515625" style="5" customWidth="1"/>
    <col min="6936" max="6936" width="14.42578125" style="5" customWidth="1"/>
    <col min="6937" max="7166" width="9.140625" style="5"/>
    <col min="7167" max="7177" width="4.140625" style="5" customWidth="1"/>
    <col min="7178" max="7178" width="5" style="5" customWidth="1"/>
    <col min="7179" max="7181" width="4.140625" style="5" customWidth="1"/>
    <col min="7182" max="7182" width="4.5703125" style="5" customWidth="1"/>
    <col min="7183" max="7189" width="3.28515625" style="5" customWidth="1"/>
    <col min="7190" max="7190" width="15" style="5" customWidth="1"/>
    <col min="7191" max="7191" width="15.28515625" style="5" customWidth="1"/>
    <col min="7192" max="7192" width="14.42578125" style="5" customWidth="1"/>
    <col min="7193" max="7422" width="9.140625" style="5"/>
    <col min="7423" max="7433" width="4.140625" style="5" customWidth="1"/>
    <col min="7434" max="7434" width="5" style="5" customWidth="1"/>
    <col min="7435" max="7437" width="4.140625" style="5" customWidth="1"/>
    <col min="7438" max="7438" width="4.5703125" style="5" customWidth="1"/>
    <col min="7439" max="7445" width="3.28515625" style="5" customWidth="1"/>
    <col min="7446" max="7446" width="15" style="5" customWidth="1"/>
    <col min="7447" max="7447" width="15.28515625" style="5" customWidth="1"/>
    <col min="7448" max="7448" width="14.42578125" style="5" customWidth="1"/>
    <col min="7449" max="7678" width="9.140625" style="5"/>
    <col min="7679" max="7689" width="4.140625" style="5" customWidth="1"/>
    <col min="7690" max="7690" width="5" style="5" customWidth="1"/>
    <col min="7691" max="7693" width="4.140625" style="5" customWidth="1"/>
    <col min="7694" max="7694" width="4.5703125" style="5" customWidth="1"/>
    <col min="7695" max="7701" width="3.28515625" style="5" customWidth="1"/>
    <col min="7702" max="7702" width="15" style="5" customWidth="1"/>
    <col min="7703" max="7703" width="15.28515625" style="5" customWidth="1"/>
    <col min="7704" max="7704" width="14.42578125" style="5" customWidth="1"/>
    <col min="7705" max="7934" width="9.140625" style="5"/>
    <col min="7935" max="7945" width="4.140625" style="5" customWidth="1"/>
    <col min="7946" max="7946" width="5" style="5" customWidth="1"/>
    <col min="7947" max="7949" width="4.140625" style="5" customWidth="1"/>
    <col min="7950" max="7950" width="4.5703125" style="5" customWidth="1"/>
    <col min="7951" max="7957" width="3.28515625" style="5" customWidth="1"/>
    <col min="7958" max="7958" width="15" style="5" customWidth="1"/>
    <col min="7959" max="7959" width="15.28515625" style="5" customWidth="1"/>
    <col min="7960" max="7960" width="14.42578125" style="5" customWidth="1"/>
    <col min="7961" max="8190" width="9.140625" style="5"/>
    <col min="8191" max="8201" width="4.140625" style="5" customWidth="1"/>
    <col min="8202" max="8202" width="5" style="5" customWidth="1"/>
    <col min="8203" max="8205" width="4.140625" style="5" customWidth="1"/>
    <col min="8206" max="8206" width="4.5703125" style="5" customWidth="1"/>
    <col min="8207" max="8213" width="3.28515625" style="5" customWidth="1"/>
    <col min="8214" max="8214" width="15" style="5" customWidth="1"/>
    <col min="8215" max="8215" width="15.28515625" style="5" customWidth="1"/>
    <col min="8216" max="8216" width="14.42578125" style="5" customWidth="1"/>
    <col min="8217" max="8446" width="9.140625" style="5"/>
    <col min="8447" max="8457" width="4.140625" style="5" customWidth="1"/>
    <col min="8458" max="8458" width="5" style="5" customWidth="1"/>
    <col min="8459" max="8461" width="4.140625" style="5" customWidth="1"/>
    <col min="8462" max="8462" width="4.5703125" style="5" customWidth="1"/>
    <col min="8463" max="8469" width="3.28515625" style="5" customWidth="1"/>
    <col min="8470" max="8470" width="15" style="5" customWidth="1"/>
    <col min="8471" max="8471" width="15.28515625" style="5" customWidth="1"/>
    <col min="8472" max="8472" width="14.42578125" style="5" customWidth="1"/>
    <col min="8473" max="8702" width="9.140625" style="5"/>
    <col min="8703" max="8713" width="4.140625" style="5" customWidth="1"/>
    <col min="8714" max="8714" width="5" style="5" customWidth="1"/>
    <col min="8715" max="8717" width="4.140625" style="5" customWidth="1"/>
    <col min="8718" max="8718" width="4.5703125" style="5" customWidth="1"/>
    <col min="8719" max="8725" width="3.28515625" style="5" customWidth="1"/>
    <col min="8726" max="8726" width="15" style="5" customWidth="1"/>
    <col min="8727" max="8727" width="15.28515625" style="5" customWidth="1"/>
    <col min="8728" max="8728" width="14.42578125" style="5" customWidth="1"/>
    <col min="8729" max="8958" width="9.140625" style="5"/>
    <col min="8959" max="8969" width="4.140625" style="5" customWidth="1"/>
    <col min="8970" max="8970" width="5" style="5" customWidth="1"/>
    <col min="8971" max="8973" width="4.140625" style="5" customWidth="1"/>
    <col min="8974" max="8974" width="4.5703125" style="5" customWidth="1"/>
    <col min="8975" max="8981" width="3.28515625" style="5" customWidth="1"/>
    <col min="8982" max="8982" width="15" style="5" customWidth="1"/>
    <col min="8983" max="8983" width="15.28515625" style="5" customWidth="1"/>
    <col min="8984" max="8984" width="14.42578125" style="5" customWidth="1"/>
    <col min="8985" max="9214" width="9.140625" style="5"/>
    <col min="9215" max="9225" width="4.140625" style="5" customWidth="1"/>
    <col min="9226" max="9226" width="5" style="5" customWidth="1"/>
    <col min="9227" max="9229" width="4.140625" style="5" customWidth="1"/>
    <col min="9230" max="9230" width="4.5703125" style="5" customWidth="1"/>
    <col min="9231" max="9237" width="3.28515625" style="5" customWidth="1"/>
    <col min="9238" max="9238" width="15" style="5" customWidth="1"/>
    <col min="9239" max="9239" width="15.28515625" style="5" customWidth="1"/>
    <col min="9240" max="9240" width="14.42578125" style="5" customWidth="1"/>
    <col min="9241" max="9470" width="9.140625" style="5"/>
    <col min="9471" max="9481" width="4.140625" style="5" customWidth="1"/>
    <col min="9482" max="9482" width="5" style="5" customWidth="1"/>
    <col min="9483" max="9485" width="4.140625" style="5" customWidth="1"/>
    <col min="9486" max="9486" width="4.5703125" style="5" customWidth="1"/>
    <col min="9487" max="9493" width="3.28515625" style="5" customWidth="1"/>
    <col min="9494" max="9494" width="15" style="5" customWidth="1"/>
    <col min="9495" max="9495" width="15.28515625" style="5" customWidth="1"/>
    <col min="9496" max="9496" width="14.42578125" style="5" customWidth="1"/>
    <col min="9497" max="9726" width="9.140625" style="5"/>
    <col min="9727" max="9737" width="4.140625" style="5" customWidth="1"/>
    <col min="9738" max="9738" width="5" style="5" customWidth="1"/>
    <col min="9739" max="9741" width="4.140625" style="5" customWidth="1"/>
    <col min="9742" max="9742" width="4.5703125" style="5" customWidth="1"/>
    <col min="9743" max="9749" width="3.28515625" style="5" customWidth="1"/>
    <col min="9750" max="9750" width="15" style="5" customWidth="1"/>
    <col min="9751" max="9751" width="15.28515625" style="5" customWidth="1"/>
    <col min="9752" max="9752" width="14.42578125" style="5" customWidth="1"/>
    <col min="9753" max="9982" width="9.140625" style="5"/>
    <col min="9983" max="9993" width="4.140625" style="5" customWidth="1"/>
    <col min="9994" max="9994" width="5" style="5" customWidth="1"/>
    <col min="9995" max="9997" width="4.140625" style="5" customWidth="1"/>
    <col min="9998" max="9998" width="4.5703125" style="5" customWidth="1"/>
    <col min="9999" max="10005" width="3.28515625" style="5" customWidth="1"/>
    <col min="10006" max="10006" width="15" style="5" customWidth="1"/>
    <col min="10007" max="10007" width="15.28515625" style="5" customWidth="1"/>
    <col min="10008" max="10008" width="14.42578125" style="5" customWidth="1"/>
    <col min="10009" max="10238" width="9.140625" style="5"/>
    <col min="10239" max="10249" width="4.140625" style="5" customWidth="1"/>
    <col min="10250" max="10250" width="5" style="5" customWidth="1"/>
    <col min="10251" max="10253" width="4.140625" style="5" customWidth="1"/>
    <col min="10254" max="10254" width="4.5703125" style="5" customWidth="1"/>
    <col min="10255" max="10261" width="3.28515625" style="5" customWidth="1"/>
    <col min="10262" max="10262" width="15" style="5" customWidth="1"/>
    <col min="10263" max="10263" width="15.28515625" style="5" customWidth="1"/>
    <col min="10264" max="10264" width="14.42578125" style="5" customWidth="1"/>
    <col min="10265" max="10494" width="9.140625" style="5"/>
    <col min="10495" max="10505" width="4.140625" style="5" customWidth="1"/>
    <col min="10506" max="10506" width="5" style="5" customWidth="1"/>
    <col min="10507" max="10509" width="4.140625" style="5" customWidth="1"/>
    <col min="10510" max="10510" width="4.5703125" style="5" customWidth="1"/>
    <col min="10511" max="10517" width="3.28515625" style="5" customWidth="1"/>
    <col min="10518" max="10518" width="15" style="5" customWidth="1"/>
    <col min="10519" max="10519" width="15.28515625" style="5" customWidth="1"/>
    <col min="10520" max="10520" width="14.42578125" style="5" customWidth="1"/>
    <col min="10521" max="10750" width="9.140625" style="5"/>
    <col min="10751" max="10761" width="4.140625" style="5" customWidth="1"/>
    <col min="10762" max="10762" width="5" style="5" customWidth="1"/>
    <col min="10763" max="10765" width="4.140625" style="5" customWidth="1"/>
    <col min="10766" max="10766" width="4.5703125" style="5" customWidth="1"/>
    <col min="10767" max="10773" width="3.28515625" style="5" customWidth="1"/>
    <col min="10774" max="10774" width="15" style="5" customWidth="1"/>
    <col min="10775" max="10775" width="15.28515625" style="5" customWidth="1"/>
    <col min="10776" max="10776" width="14.42578125" style="5" customWidth="1"/>
    <col min="10777" max="11006" width="9.140625" style="5"/>
    <col min="11007" max="11017" width="4.140625" style="5" customWidth="1"/>
    <col min="11018" max="11018" width="5" style="5" customWidth="1"/>
    <col min="11019" max="11021" width="4.140625" style="5" customWidth="1"/>
    <col min="11022" max="11022" width="4.5703125" style="5" customWidth="1"/>
    <col min="11023" max="11029" width="3.28515625" style="5" customWidth="1"/>
    <col min="11030" max="11030" width="15" style="5" customWidth="1"/>
    <col min="11031" max="11031" width="15.28515625" style="5" customWidth="1"/>
    <col min="11032" max="11032" width="14.42578125" style="5" customWidth="1"/>
    <col min="11033" max="11262" width="9.140625" style="5"/>
    <col min="11263" max="11273" width="4.140625" style="5" customWidth="1"/>
    <col min="11274" max="11274" width="5" style="5" customWidth="1"/>
    <col min="11275" max="11277" width="4.140625" style="5" customWidth="1"/>
    <col min="11278" max="11278" width="4.5703125" style="5" customWidth="1"/>
    <col min="11279" max="11285" width="3.28515625" style="5" customWidth="1"/>
    <col min="11286" max="11286" width="15" style="5" customWidth="1"/>
    <col min="11287" max="11287" width="15.28515625" style="5" customWidth="1"/>
    <col min="11288" max="11288" width="14.42578125" style="5" customWidth="1"/>
    <col min="11289" max="11518" width="9.140625" style="5"/>
    <col min="11519" max="11529" width="4.140625" style="5" customWidth="1"/>
    <col min="11530" max="11530" width="5" style="5" customWidth="1"/>
    <col min="11531" max="11533" width="4.140625" style="5" customWidth="1"/>
    <col min="11534" max="11534" width="4.5703125" style="5" customWidth="1"/>
    <col min="11535" max="11541" width="3.28515625" style="5" customWidth="1"/>
    <col min="11542" max="11542" width="15" style="5" customWidth="1"/>
    <col min="11543" max="11543" width="15.28515625" style="5" customWidth="1"/>
    <col min="11544" max="11544" width="14.42578125" style="5" customWidth="1"/>
    <col min="11545" max="11774" width="9.140625" style="5"/>
    <col min="11775" max="11785" width="4.140625" style="5" customWidth="1"/>
    <col min="11786" max="11786" width="5" style="5" customWidth="1"/>
    <col min="11787" max="11789" width="4.140625" style="5" customWidth="1"/>
    <col min="11790" max="11790" width="4.5703125" style="5" customWidth="1"/>
    <col min="11791" max="11797" width="3.28515625" style="5" customWidth="1"/>
    <col min="11798" max="11798" width="15" style="5" customWidth="1"/>
    <col min="11799" max="11799" width="15.28515625" style="5" customWidth="1"/>
    <col min="11800" max="11800" width="14.42578125" style="5" customWidth="1"/>
    <col min="11801" max="12030" width="9.140625" style="5"/>
    <col min="12031" max="12041" width="4.140625" style="5" customWidth="1"/>
    <col min="12042" max="12042" width="5" style="5" customWidth="1"/>
    <col min="12043" max="12045" width="4.140625" style="5" customWidth="1"/>
    <col min="12046" max="12046" width="4.5703125" style="5" customWidth="1"/>
    <col min="12047" max="12053" width="3.28515625" style="5" customWidth="1"/>
    <col min="12054" max="12054" width="15" style="5" customWidth="1"/>
    <col min="12055" max="12055" width="15.28515625" style="5" customWidth="1"/>
    <col min="12056" max="12056" width="14.42578125" style="5" customWidth="1"/>
    <col min="12057" max="12286" width="9.140625" style="5"/>
    <col min="12287" max="12297" width="4.140625" style="5" customWidth="1"/>
    <col min="12298" max="12298" width="5" style="5" customWidth="1"/>
    <col min="12299" max="12301" width="4.140625" style="5" customWidth="1"/>
    <col min="12302" max="12302" width="4.5703125" style="5" customWidth="1"/>
    <col min="12303" max="12309" width="3.28515625" style="5" customWidth="1"/>
    <col min="12310" max="12310" width="15" style="5" customWidth="1"/>
    <col min="12311" max="12311" width="15.28515625" style="5" customWidth="1"/>
    <col min="12312" max="12312" width="14.42578125" style="5" customWidth="1"/>
    <col min="12313" max="12542" width="9.140625" style="5"/>
    <col min="12543" max="12553" width="4.140625" style="5" customWidth="1"/>
    <col min="12554" max="12554" width="5" style="5" customWidth="1"/>
    <col min="12555" max="12557" width="4.140625" style="5" customWidth="1"/>
    <col min="12558" max="12558" width="4.5703125" style="5" customWidth="1"/>
    <col min="12559" max="12565" width="3.28515625" style="5" customWidth="1"/>
    <col min="12566" max="12566" width="15" style="5" customWidth="1"/>
    <col min="12567" max="12567" width="15.28515625" style="5" customWidth="1"/>
    <col min="12568" max="12568" width="14.42578125" style="5" customWidth="1"/>
    <col min="12569" max="12798" width="9.140625" style="5"/>
    <col min="12799" max="12809" width="4.140625" style="5" customWidth="1"/>
    <col min="12810" max="12810" width="5" style="5" customWidth="1"/>
    <col min="12811" max="12813" width="4.140625" style="5" customWidth="1"/>
    <col min="12814" max="12814" width="4.5703125" style="5" customWidth="1"/>
    <col min="12815" max="12821" width="3.28515625" style="5" customWidth="1"/>
    <col min="12822" max="12822" width="15" style="5" customWidth="1"/>
    <col min="12823" max="12823" width="15.28515625" style="5" customWidth="1"/>
    <col min="12824" max="12824" width="14.42578125" style="5" customWidth="1"/>
    <col min="12825" max="13054" width="9.140625" style="5"/>
    <col min="13055" max="13065" width="4.140625" style="5" customWidth="1"/>
    <col min="13066" max="13066" width="5" style="5" customWidth="1"/>
    <col min="13067" max="13069" width="4.140625" style="5" customWidth="1"/>
    <col min="13070" max="13070" width="4.5703125" style="5" customWidth="1"/>
    <col min="13071" max="13077" width="3.28515625" style="5" customWidth="1"/>
    <col min="13078" max="13078" width="15" style="5" customWidth="1"/>
    <col min="13079" max="13079" width="15.28515625" style="5" customWidth="1"/>
    <col min="13080" max="13080" width="14.42578125" style="5" customWidth="1"/>
    <col min="13081" max="13310" width="9.140625" style="5"/>
    <col min="13311" max="13321" width="4.140625" style="5" customWidth="1"/>
    <col min="13322" max="13322" width="5" style="5" customWidth="1"/>
    <col min="13323" max="13325" width="4.140625" style="5" customWidth="1"/>
    <col min="13326" max="13326" width="4.5703125" style="5" customWidth="1"/>
    <col min="13327" max="13333" width="3.28515625" style="5" customWidth="1"/>
    <col min="13334" max="13334" width="15" style="5" customWidth="1"/>
    <col min="13335" max="13335" width="15.28515625" style="5" customWidth="1"/>
    <col min="13336" max="13336" width="14.42578125" style="5" customWidth="1"/>
    <col min="13337" max="13566" width="9.140625" style="5"/>
    <col min="13567" max="13577" width="4.140625" style="5" customWidth="1"/>
    <col min="13578" max="13578" width="5" style="5" customWidth="1"/>
    <col min="13579" max="13581" width="4.140625" style="5" customWidth="1"/>
    <col min="13582" max="13582" width="4.5703125" style="5" customWidth="1"/>
    <col min="13583" max="13589" width="3.28515625" style="5" customWidth="1"/>
    <col min="13590" max="13590" width="15" style="5" customWidth="1"/>
    <col min="13591" max="13591" width="15.28515625" style="5" customWidth="1"/>
    <col min="13592" max="13592" width="14.42578125" style="5" customWidth="1"/>
    <col min="13593" max="13822" width="9.140625" style="5"/>
    <col min="13823" max="13833" width="4.140625" style="5" customWidth="1"/>
    <col min="13834" max="13834" width="5" style="5" customWidth="1"/>
    <col min="13835" max="13837" width="4.140625" style="5" customWidth="1"/>
    <col min="13838" max="13838" width="4.5703125" style="5" customWidth="1"/>
    <col min="13839" max="13845" width="3.28515625" style="5" customWidth="1"/>
    <col min="13846" max="13846" width="15" style="5" customWidth="1"/>
    <col min="13847" max="13847" width="15.28515625" style="5" customWidth="1"/>
    <col min="13848" max="13848" width="14.42578125" style="5" customWidth="1"/>
    <col min="13849" max="14078" width="9.140625" style="5"/>
    <col min="14079" max="14089" width="4.140625" style="5" customWidth="1"/>
    <col min="14090" max="14090" width="5" style="5" customWidth="1"/>
    <col min="14091" max="14093" width="4.140625" style="5" customWidth="1"/>
    <col min="14094" max="14094" width="4.5703125" style="5" customWidth="1"/>
    <col min="14095" max="14101" width="3.28515625" style="5" customWidth="1"/>
    <col min="14102" max="14102" width="15" style="5" customWidth="1"/>
    <col min="14103" max="14103" width="15.28515625" style="5" customWidth="1"/>
    <col min="14104" max="14104" width="14.42578125" style="5" customWidth="1"/>
    <col min="14105" max="14334" width="9.140625" style="5"/>
    <col min="14335" max="14345" width="4.140625" style="5" customWidth="1"/>
    <col min="14346" max="14346" width="5" style="5" customWidth="1"/>
    <col min="14347" max="14349" width="4.140625" style="5" customWidth="1"/>
    <col min="14350" max="14350" width="4.5703125" style="5" customWidth="1"/>
    <col min="14351" max="14357" width="3.28515625" style="5" customWidth="1"/>
    <col min="14358" max="14358" width="15" style="5" customWidth="1"/>
    <col min="14359" max="14359" width="15.28515625" style="5" customWidth="1"/>
    <col min="14360" max="14360" width="14.42578125" style="5" customWidth="1"/>
    <col min="14361" max="14590" width="9.140625" style="5"/>
    <col min="14591" max="14601" width="4.140625" style="5" customWidth="1"/>
    <col min="14602" max="14602" width="5" style="5" customWidth="1"/>
    <col min="14603" max="14605" width="4.140625" style="5" customWidth="1"/>
    <col min="14606" max="14606" width="4.5703125" style="5" customWidth="1"/>
    <col min="14607" max="14613" width="3.28515625" style="5" customWidth="1"/>
    <col min="14614" max="14614" width="15" style="5" customWidth="1"/>
    <col min="14615" max="14615" width="15.28515625" style="5" customWidth="1"/>
    <col min="14616" max="14616" width="14.42578125" style="5" customWidth="1"/>
    <col min="14617" max="14846" width="9.140625" style="5"/>
    <col min="14847" max="14857" width="4.140625" style="5" customWidth="1"/>
    <col min="14858" max="14858" width="5" style="5" customWidth="1"/>
    <col min="14859" max="14861" width="4.140625" style="5" customWidth="1"/>
    <col min="14862" max="14862" width="4.5703125" style="5" customWidth="1"/>
    <col min="14863" max="14869" width="3.28515625" style="5" customWidth="1"/>
    <col min="14870" max="14870" width="15" style="5" customWidth="1"/>
    <col min="14871" max="14871" width="15.28515625" style="5" customWidth="1"/>
    <col min="14872" max="14872" width="14.42578125" style="5" customWidth="1"/>
    <col min="14873" max="15102" width="9.140625" style="5"/>
    <col min="15103" max="15113" width="4.140625" style="5" customWidth="1"/>
    <col min="15114" max="15114" width="5" style="5" customWidth="1"/>
    <col min="15115" max="15117" width="4.140625" style="5" customWidth="1"/>
    <col min="15118" max="15118" width="4.5703125" style="5" customWidth="1"/>
    <col min="15119" max="15125" width="3.28515625" style="5" customWidth="1"/>
    <col min="15126" max="15126" width="15" style="5" customWidth="1"/>
    <col min="15127" max="15127" width="15.28515625" style="5" customWidth="1"/>
    <col min="15128" max="15128" width="14.42578125" style="5" customWidth="1"/>
    <col min="15129" max="15358" width="9.140625" style="5"/>
    <col min="15359" max="15369" width="4.140625" style="5" customWidth="1"/>
    <col min="15370" max="15370" width="5" style="5" customWidth="1"/>
    <col min="15371" max="15373" width="4.140625" style="5" customWidth="1"/>
    <col min="15374" max="15374" width="4.5703125" style="5" customWidth="1"/>
    <col min="15375" max="15381" width="3.28515625" style="5" customWidth="1"/>
    <col min="15382" max="15382" width="15" style="5" customWidth="1"/>
    <col min="15383" max="15383" width="15.28515625" style="5" customWidth="1"/>
    <col min="15384" max="15384" width="14.42578125" style="5" customWidth="1"/>
    <col min="15385" max="15614" width="9.140625" style="5"/>
    <col min="15615" max="15625" width="4.140625" style="5" customWidth="1"/>
    <col min="15626" max="15626" width="5" style="5" customWidth="1"/>
    <col min="15627" max="15629" width="4.140625" style="5" customWidth="1"/>
    <col min="15630" max="15630" width="4.5703125" style="5" customWidth="1"/>
    <col min="15631" max="15637" width="3.28515625" style="5" customWidth="1"/>
    <col min="15638" max="15638" width="15" style="5" customWidth="1"/>
    <col min="15639" max="15639" width="15.28515625" style="5" customWidth="1"/>
    <col min="15640" max="15640" width="14.42578125" style="5" customWidth="1"/>
    <col min="15641" max="15870" width="9.140625" style="5"/>
    <col min="15871" max="15881" width="4.140625" style="5" customWidth="1"/>
    <col min="15882" max="15882" width="5" style="5" customWidth="1"/>
    <col min="15883" max="15885" width="4.140625" style="5" customWidth="1"/>
    <col min="15886" max="15886" width="4.5703125" style="5" customWidth="1"/>
    <col min="15887" max="15893" width="3.28515625" style="5" customWidth="1"/>
    <col min="15894" max="15894" width="15" style="5" customWidth="1"/>
    <col min="15895" max="15895" width="15.28515625" style="5" customWidth="1"/>
    <col min="15896" max="15896" width="14.42578125" style="5" customWidth="1"/>
    <col min="15897" max="16126" width="9.140625" style="5"/>
    <col min="16127" max="16137" width="4.140625" style="5" customWidth="1"/>
    <col min="16138" max="16138" width="5" style="5" customWidth="1"/>
    <col min="16139" max="16141" width="4.140625" style="5" customWidth="1"/>
    <col min="16142" max="16142" width="4.5703125" style="5" customWidth="1"/>
    <col min="16143" max="16149" width="3.28515625" style="5" customWidth="1"/>
    <col min="16150" max="16150" width="15" style="5" customWidth="1"/>
    <col min="16151" max="16151" width="15.28515625" style="5" customWidth="1"/>
    <col min="16152" max="16152" width="14.42578125" style="5" customWidth="1"/>
    <col min="16153" max="16384" width="9.140625" style="5"/>
  </cols>
  <sheetData>
    <row r="1" spans="1:6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6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6" ht="14.25">
      <c r="A3" s="26" t="s">
        <v>173</v>
      </c>
      <c r="B3" s="74"/>
      <c r="C3" s="74"/>
      <c r="D3" s="273" t="str">
        <f>Деклар!G7</f>
        <v>2020 год</v>
      </c>
      <c r="E3" s="79"/>
      <c r="F3" s="79"/>
    </row>
    <row r="4" spans="1:6" ht="15.75">
      <c r="A4" s="1025" t="s">
        <v>114</v>
      </c>
      <c r="B4" s="1025"/>
      <c r="C4" s="1025"/>
      <c r="D4" s="1025"/>
      <c r="E4" s="1025"/>
      <c r="F4" s="1025"/>
    </row>
    <row r="5" spans="1:6">
      <c r="A5" s="933" t="s">
        <v>662</v>
      </c>
      <c r="B5" s="933"/>
      <c r="C5" s="933"/>
      <c r="D5" s="933"/>
      <c r="E5" s="933"/>
      <c r="F5" s="933"/>
    </row>
    <row r="6" spans="1:6" ht="13.5" thickBot="1">
      <c r="A6" s="1026"/>
      <c r="B6" s="1026"/>
      <c r="C6" s="1026"/>
      <c r="D6" s="1026"/>
      <c r="E6" s="1026"/>
      <c r="F6" s="1026"/>
    </row>
    <row r="7" spans="1:6" ht="26.25" thickBot="1">
      <c r="A7" s="118" t="s">
        <v>242</v>
      </c>
      <c r="B7" s="1031" t="s">
        <v>318</v>
      </c>
      <c r="C7" s="1032"/>
      <c r="D7" s="95" t="s">
        <v>319</v>
      </c>
      <c r="E7" s="132" t="s">
        <v>335</v>
      </c>
      <c r="F7" s="113" t="s">
        <v>336</v>
      </c>
    </row>
    <row r="8" spans="1:6" ht="13.5" thickBot="1">
      <c r="A8" s="48">
        <v>1</v>
      </c>
      <c r="B8" s="1033">
        <v>2</v>
      </c>
      <c r="C8" s="1034"/>
      <c r="D8" s="49">
        <v>3</v>
      </c>
      <c r="E8" s="125">
        <v>4</v>
      </c>
      <c r="F8" s="49">
        <v>5</v>
      </c>
    </row>
    <row r="9" spans="1:6" ht="15.75" customHeight="1">
      <c r="A9" s="141"/>
      <c r="B9" s="1124" t="s">
        <v>663</v>
      </c>
      <c r="C9" s="1125"/>
      <c r="D9" s="1126"/>
      <c r="E9" s="142">
        <v>1</v>
      </c>
      <c r="F9" s="630"/>
    </row>
    <row r="10" spans="1:6" ht="15.75" customHeight="1">
      <c r="A10" s="143"/>
      <c r="B10" s="1127" t="s">
        <v>664</v>
      </c>
      <c r="C10" s="1128"/>
      <c r="D10" s="1129"/>
      <c r="E10" s="144">
        <v>2</v>
      </c>
      <c r="F10" s="631"/>
    </row>
    <row r="11" spans="1:6" ht="15.75" customHeight="1">
      <c r="A11" s="145"/>
      <c r="B11" s="1047" t="s">
        <v>665</v>
      </c>
      <c r="C11" s="1048"/>
      <c r="D11" s="1049"/>
      <c r="E11" s="146">
        <v>3</v>
      </c>
      <c r="F11" s="147">
        <f>F17+F23+F29+F35+F41++F47+F53+F63</f>
        <v>0</v>
      </c>
    </row>
    <row r="12" spans="1:6" ht="15.75" customHeight="1">
      <c r="A12" s="145"/>
      <c r="B12" s="1047" t="s">
        <v>326</v>
      </c>
      <c r="C12" s="1048"/>
      <c r="D12" s="1049"/>
      <c r="E12" s="146"/>
      <c r="F12" s="147"/>
    </row>
    <row r="13" spans="1:6">
      <c r="A13" s="131">
        <v>1</v>
      </c>
      <c r="B13" s="1133"/>
      <c r="C13" s="1134"/>
      <c r="D13" s="625"/>
      <c r="E13" s="626"/>
      <c r="F13" s="627"/>
    </row>
    <row r="14" spans="1:6">
      <c r="A14" s="42">
        <v>2</v>
      </c>
      <c r="B14" s="1040"/>
      <c r="C14" s="1041"/>
      <c r="D14" s="628"/>
      <c r="E14" s="629"/>
      <c r="F14" s="614"/>
    </row>
    <row r="15" spans="1:6">
      <c r="A15" s="124" t="s">
        <v>177</v>
      </c>
      <c r="B15" s="1089" t="s">
        <v>320</v>
      </c>
      <c r="C15" s="1090"/>
      <c r="D15" s="628"/>
      <c r="E15" s="629"/>
      <c r="F15" s="614"/>
    </row>
    <row r="16" spans="1:6">
      <c r="A16" s="124"/>
      <c r="B16" s="1130"/>
      <c r="C16" s="1131"/>
      <c r="D16" s="628"/>
      <c r="E16" s="629"/>
      <c r="F16" s="614"/>
    </row>
    <row r="17" spans="1:6">
      <c r="A17" s="124"/>
      <c r="B17" s="1044" t="s">
        <v>321</v>
      </c>
      <c r="C17" s="1132"/>
      <c r="D17" s="1082"/>
      <c r="E17" s="127"/>
      <c r="F17" s="109">
        <f>SUM(F13:F16)</f>
        <v>0</v>
      </c>
    </row>
    <row r="18" spans="1:6">
      <c r="A18" s="124"/>
      <c r="B18" s="1047" t="s">
        <v>327</v>
      </c>
      <c r="C18" s="1048"/>
      <c r="D18" s="1049"/>
      <c r="E18" s="146"/>
      <c r="F18" s="147"/>
    </row>
    <row r="19" spans="1:6">
      <c r="A19" s="131">
        <v>1</v>
      </c>
      <c r="B19" s="1133"/>
      <c r="C19" s="1134"/>
      <c r="D19" s="625"/>
      <c r="E19" s="626"/>
      <c r="F19" s="627"/>
    </row>
    <row r="20" spans="1:6" ht="12.75" customHeight="1">
      <c r="A20" s="42">
        <v>2</v>
      </c>
      <c r="B20" s="1133"/>
      <c r="C20" s="1134"/>
      <c r="D20" s="628"/>
      <c r="E20" s="629"/>
      <c r="F20" s="614"/>
    </row>
    <row r="21" spans="1:6">
      <c r="A21" s="124" t="s">
        <v>177</v>
      </c>
      <c r="B21" s="1089" t="s">
        <v>323</v>
      </c>
      <c r="C21" s="1090"/>
      <c r="D21" s="628"/>
      <c r="E21" s="629"/>
      <c r="F21" s="614"/>
    </row>
    <row r="22" spans="1:6">
      <c r="A22" s="124"/>
      <c r="B22" s="1130"/>
      <c r="C22" s="1131"/>
      <c r="D22" s="628"/>
      <c r="E22" s="629"/>
      <c r="F22" s="614"/>
    </row>
    <row r="23" spans="1:6">
      <c r="A23" s="124"/>
      <c r="B23" s="1044" t="s">
        <v>325</v>
      </c>
      <c r="C23" s="1132"/>
      <c r="D23" s="1082"/>
      <c r="E23" s="127"/>
      <c r="F23" s="109">
        <f>SUM(F19:F22)</f>
        <v>0</v>
      </c>
    </row>
    <row r="24" spans="1:6">
      <c r="A24" s="124"/>
      <c r="B24" s="1047" t="s">
        <v>328</v>
      </c>
      <c r="C24" s="1048"/>
      <c r="D24" s="1049"/>
      <c r="E24" s="146"/>
      <c r="F24" s="147"/>
    </row>
    <row r="25" spans="1:6">
      <c r="A25" s="131">
        <v>1</v>
      </c>
      <c r="B25" s="1133"/>
      <c r="C25" s="1134"/>
      <c r="D25" s="625"/>
      <c r="E25" s="626"/>
      <c r="F25" s="627"/>
    </row>
    <row r="26" spans="1:6">
      <c r="A26" s="42">
        <v>2</v>
      </c>
      <c r="B26" s="1133"/>
      <c r="C26" s="1134"/>
      <c r="D26" s="628"/>
      <c r="E26" s="629"/>
      <c r="F26" s="614"/>
    </row>
    <row r="27" spans="1:6">
      <c r="A27" s="124" t="s">
        <v>177</v>
      </c>
      <c r="B27" s="1089" t="s">
        <v>323</v>
      </c>
      <c r="C27" s="1090"/>
      <c r="D27" s="628"/>
      <c r="E27" s="629"/>
      <c r="F27" s="614"/>
    </row>
    <row r="28" spans="1:6">
      <c r="A28" s="124"/>
      <c r="B28" s="1130"/>
      <c r="C28" s="1131"/>
      <c r="D28" s="628"/>
      <c r="E28" s="629"/>
      <c r="F28" s="614"/>
    </row>
    <row r="29" spans="1:6">
      <c r="A29" s="124"/>
      <c r="B29" s="1044" t="s">
        <v>340</v>
      </c>
      <c r="C29" s="1132"/>
      <c r="D29" s="1082"/>
      <c r="E29" s="127"/>
      <c r="F29" s="109">
        <f>SUM(F25:F28)</f>
        <v>0</v>
      </c>
    </row>
    <row r="30" spans="1:6">
      <c r="A30" s="124"/>
      <c r="B30" s="1047" t="s">
        <v>329</v>
      </c>
      <c r="C30" s="1048"/>
      <c r="D30" s="1049"/>
      <c r="E30" s="146"/>
      <c r="F30" s="147"/>
    </row>
    <row r="31" spans="1:6">
      <c r="A31" s="131">
        <v>1</v>
      </c>
      <c r="B31" s="1133"/>
      <c r="C31" s="1134"/>
      <c r="D31" s="625"/>
      <c r="E31" s="626"/>
      <c r="F31" s="627"/>
    </row>
    <row r="32" spans="1:6">
      <c r="A32" s="42">
        <v>2</v>
      </c>
      <c r="B32" s="1133"/>
      <c r="C32" s="1134"/>
      <c r="D32" s="628"/>
      <c r="E32" s="629"/>
      <c r="F32" s="614"/>
    </row>
    <row r="33" spans="1:6">
      <c r="A33" s="124" t="s">
        <v>177</v>
      </c>
      <c r="B33" s="1089" t="s">
        <v>323</v>
      </c>
      <c r="C33" s="1090"/>
      <c r="D33" s="628"/>
      <c r="E33" s="629"/>
      <c r="F33" s="614"/>
    </row>
    <row r="34" spans="1:6">
      <c r="A34" s="124"/>
      <c r="B34" s="1130"/>
      <c r="C34" s="1131"/>
      <c r="D34" s="628"/>
      <c r="E34" s="629"/>
      <c r="F34" s="614"/>
    </row>
    <row r="35" spans="1:6">
      <c r="A35" s="124"/>
      <c r="B35" s="1044" t="s">
        <v>325</v>
      </c>
      <c r="C35" s="1132"/>
      <c r="D35" s="1082"/>
      <c r="E35" s="127"/>
      <c r="F35" s="109">
        <f>SUM(F31:F34)</f>
        <v>0</v>
      </c>
    </row>
    <row r="36" spans="1:6">
      <c r="A36" s="124"/>
      <c r="B36" s="1047" t="s">
        <v>330</v>
      </c>
      <c r="C36" s="1048"/>
      <c r="D36" s="1049"/>
      <c r="E36" s="146"/>
      <c r="F36" s="147"/>
    </row>
    <row r="37" spans="1:6">
      <c r="A37" s="131">
        <v>1</v>
      </c>
      <c r="B37" s="1133"/>
      <c r="C37" s="1134"/>
      <c r="D37" s="625"/>
      <c r="E37" s="626"/>
      <c r="F37" s="627"/>
    </row>
    <row r="38" spans="1:6">
      <c r="A38" s="42">
        <v>2</v>
      </c>
      <c r="B38" s="1133"/>
      <c r="C38" s="1134"/>
      <c r="D38" s="628"/>
      <c r="E38" s="629"/>
      <c r="F38" s="614"/>
    </row>
    <row r="39" spans="1:6">
      <c r="A39" s="124" t="s">
        <v>177</v>
      </c>
      <c r="B39" s="1089" t="s">
        <v>323</v>
      </c>
      <c r="C39" s="1090"/>
      <c r="D39" s="628"/>
      <c r="E39" s="629"/>
      <c r="F39" s="614"/>
    </row>
    <row r="40" spans="1:6">
      <c r="A40" s="124"/>
      <c r="B40" s="1130"/>
      <c r="C40" s="1131"/>
      <c r="D40" s="628"/>
      <c r="E40" s="629"/>
      <c r="F40" s="614"/>
    </row>
    <row r="41" spans="1:6">
      <c r="A41" s="124"/>
      <c r="B41" s="1044" t="s">
        <v>341</v>
      </c>
      <c r="C41" s="1132"/>
      <c r="D41" s="1082"/>
      <c r="E41" s="127"/>
      <c r="F41" s="109">
        <f>SUM(F37:F40)</f>
        <v>0</v>
      </c>
    </row>
    <row r="42" spans="1:6">
      <c r="A42" s="124"/>
      <c r="B42" s="1047" t="s">
        <v>331</v>
      </c>
      <c r="C42" s="1048"/>
      <c r="D42" s="1049"/>
      <c r="E42" s="146"/>
      <c r="F42" s="147"/>
    </row>
    <row r="43" spans="1:6">
      <c r="A43" s="131">
        <v>1</v>
      </c>
      <c r="B43" s="1133"/>
      <c r="C43" s="1134"/>
      <c r="D43" s="625"/>
      <c r="E43" s="626"/>
      <c r="F43" s="627"/>
    </row>
    <row r="44" spans="1:6">
      <c r="A44" s="42">
        <v>2</v>
      </c>
      <c r="B44" s="1133"/>
      <c r="C44" s="1134"/>
      <c r="D44" s="628"/>
      <c r="E44" s="629"/>
      <c r="F44" s="614"/>
    </row>
    <row r="45" spans="1:6">
      <c r="A45" s="124" t="s">
        <v>177</v>
      </c>
      <c r="B45" s="1089" t="s">
        <v>323</v>
      </c>
      <c r="C45" s="1090"/>
      <c r="D45" s="628"/>
      <c r="E45" s="629"/>
      <c r="F45" s="614"/>
    </row>
    <row r="46" spans="1:6">
      <c r="A46" s="124"/>
      <c r="B46" s="1130"/>
      <c r="C46" s="1131"/>
      <c r="D46" s="628"/>
      <c r="E46" s="629"/>
      <c r="F46" s="614"/>
    </row>
    <row r="47" spans="1:6">
      <c r="A47" s="124"/>
      <c r="B47" s="1044" t="s">
        <v>342</v>
      </c>
      <c r="C47" s="1132"/>
      <c r="D47" s="1082"/>
      <c r="E47" s="127"/>
      <c r="F47" s="109">
        <f>SUM(F43:F46)</f>
        <v>0</v>
      </c>
    </row>
    <row r="48" spans="1:6">
      <c r="A48" s="124"/>
      <c r="B48" s="1047" t="s">
        <v>332</v>
      </c>
      <c r="C48" s="1048"/>
      <c r="D48" s="1049"/>
      <c r="E48" s="146"/>
      <c r="F48" s="147"/>
    </row>
    <row r="49" spans="1:6">
      <c r="A49" s="131">
        <v>1</v>
      </c>
      <c r="B49" s="1133"/>
      <c r="C49" s="1134"/>
      <c r="D49" s="625"/>
      <c r="E49" s="626"/>
      <c r="F49" s="627"/>
    </row>
    <row r="50" spans="1:6">
      <c r="A50" s="42">
        <v>2</v>
      </c>
      <c r="B50" s="1133"/>
      <c r="C50" s="1134"/>
      <c r="D50" s="628"/>
      <c r="E50" s="629"/>
      <c r="F50" s="614"/>
    </row>
    <row r="51" spans="1:6">
      <c r="A51" s="124" t="s">
        <v>177</v>
      </c>
      <c r="B51" s="1089" t="s">
        <v>323</v>
      </c>
      <c r="C51" s="1090"/>
      <c r="D51" s="628"/>
      <c r="E51" s="629"/>
      <c r="F51" s="614"/>
    </row>
    <row r="52" spans="1:6">
      <c r="A52" s="124"/>
      <c r="B52" s="1130"/>
      <c r="C52" s="1131"/>
      <c r="D52" s="628"/>
      <c r="E52" s="629"/>
      <c r="F52" s="614"/>
    </row>
    <row r="53" spans="1:6">
      <c r="A53" s="124"/>
      <c r="B53" s="1044" t="s">
        <v>343</v>
      </c>
      <c r="C53" s="1132"/>
      <c r="D53" s="1082"/>
      <c r="E53" s="127"/>
      <c r="F53" s="109">
        <f>SUM(F49:F52)</f>
        <v>0</v>
      </c>
    </row>
    <row r="54" spans="1:6">
      <c r="A54" s="124"/>
      <c r="B54" s="1047" t="s">
        <v>333</v>
      </c>
      <c r="C54" s="1048"/>
      <c r="D54" s="1049"/>
      <c r="E54" s="146"/>
      <c r="F54" s="147"/>
    </row>
    <row r="55" spans="1:6">
      <c r="A55" s="131">
        <v>1</v>
      </c>
      <c r="B55" s="1133" t="s">
        <v>677</v>
      </c>
      <c r="C55" s="1134"/>
      <c r="D55" s="625"/>
      <c r="E55" s="626"/>
      <c r="F55" s="627"/>
    </row>
    <row r="56" spans="1:6">
      <c r="A56" s="42">
        <v>2</v>
      </c>
      <c r="B56" s="1133" t="s">
        <v>678</v>
      </c>
      <c r="C56" s="1134"/>
      <c r="D56" s="625"/>
      <c r="E56" s="629"/>
      <c r="F56" s="614"/>
    </row>
    <row r="57" spans="1:6" ht="26.25" customHeight="1">
      <c r="A57" s="42"/>
      <c r="B57" s="1141" t="s">
        <v>679</v>
      </c>
      <c r="C57" s="1142"/>
      <c r="D57" s="625"/>
      <c r="E57" s="629"/>
      <c r="F57" s="614"/>
    </row>
    <row r="58" spans="1:6">
      <c r="A58" s="42"/>
      <c r="B58" s="623" t="s">
        <v>680</v>
      </c>
      <c r="C58" s="624"/>
      <c r="D58" s="625"/>
      <c r="E58" s="629"/>
      <c r="F58" s="614"/>
    </row>
    <row r="59" spans="1:6">
      <c r="A59" s="42"/>
      <c r="B59" s="623"/>
      <c r="C59" s="624"/>
      <c r="D59" s="625"/>
      <c r="E59" s="629"/>
      <c r="F59" s="614"/>
    </row>
    <row r="60" spans="1:6">
      <c r="A60" s="124" t="s">
        <v>177</v>
      </c>
      <c r="B60" s="1089" t="s">
        <v>323</v>
      </c>
      <c r="C60" s="1090"/>
      <c r="D60" s="628"/>
      <c r="E60" s="629"/>
      <c r="F60" s="614"/>
    </row>
    <row r="61" spans="1:6">
      <c r="A61" s="124"/>
      <c r="B61" s="1130"/>
      <c r="C61" s="1131"/>
      <c r="D61" s="628"/>
      <c r="E61" s="629"/>
      <c r="F61" s="614"/>
    </row>
    <row r="62" spans="1:6" ht="39" customHeight="1">
      <c r="A62" s="124"/>
      <c r="B62" s="1089" t="s">
        <v>564</v>
      </c>
      <c r="C62" s="1090"/>
      <c r="D62" s="628"/>
      <c r="E62" s="629"/>
      <c r="F62" s="614"/>
    </row>
    <row r="63" spans="1:6">
      <c r="A63" s="124"/>
      <c r="B63" s="1044" t="s">
        <v>344</v>
      </c>
      <c r="C63" s="1132"/>
      <c r="D63" s="1082"/>
      <c r="E63" s="127"/>
      <c r="F63" s="109">
        <f>SUM(F55:F62)</f>
        <v>0</v>
      </c>
    </row>
    <row r="64" spans="1:6" ht="27" customHeight="1">
      <c r="A64" s="124"/>
      <c r="B64" s="1047" t="s">
        <v>660</v>
      </c>
      <c r="C64" s="1048"/>
      <c r="D64" s="1049"/>
      <c r="E64" s="150"/>
      <c r="F64" s="111"/>
    </row>
    <row r="65" spans="1:6">
      <c r="A65" s="131">
        <v>1</v>
      </c>
      <c r="B65" s="1135" t="s">
        <v>337</v>
      </c>
      <c r="C65" s="1136"/>
      <c r="D65" s="1137"/>
      <c r="E65" s="149"/>
      <c r="F65" s="111">
        <f>'Зарплата и дох.раб.'!D19</f>
        <v>0</v>
      </c>
    </row>
    <row r="66" spans="1:6">
      <c r="A66" s="42">
        <v>2</v>
      </c>
      <c r="B66" s="1135" t="s">
        <v>338</v>
      </c>
      <c r="C66" s="1136"/>
      <c r="D66" s="1137"/>
      <c r="E66" s="149"/>
      <c r="F66" s="111">
        <f>'Зарплата и дох.раб.'!E19+'Зарплата и дох.раб.'!F19</f>
        <v>0</v>
      </c>
    </row>
    <row r="67" spans="1:6">
      <c r="A67" s="124" t="s">
        <v>177</v>
      </c>
      <c r="B67" s="1138" t="s">
        <v>339</v>
      </c>
      <c r="C67" s="1139"/>
      <c r="D67" s="1140"/>
      <c r="E67" s="149"/>
      <c r="F67" s="111"/>
    </row>
    <row r="68" spans="1:6">
      <c r="A68" s="124"/>
      <c r="B68" s="1044" t="s">
        <v>661</v>
      </c>
      <c r="C68" s="1132"/>
      <c r="D68" s="1082"/>
      <c r="E68" s="127">
        <v>4</v>
      </c>
      <c r="F68" s="109">
        <f>SUM(F65:F67)</f>
        <v>0</v>
      </c>
    </row>
    <row r="69" spans="1:6" ht="38.25" customHeight="1">
      <c r="A69" s="124"/>
      <c r="B69" s="1047" t="s">
        <v>666</v>
      </c>
      <c r="C69" s="1048"/>
      <c r="D69" s="1049"/>
      <c r="E69" s="151"/>
      <c r="F69" s="109"/>
    </row>
    <row r="70" spans="1:6" ht="13.5" customHeight="1">
      <c r="A70" s="131">
        <v>1</v>
      </c>
      <c r="B70" s="1133"/>
      <c r="C70" s="1134"/>
      <c r="D70" s="625" t="s">
        <v>334</v>
      </c>
      <c r="E70" s="626"/>
      <c r="F70" s="627"/>
    </row>
    <row r="71" spans="1:6">
      <c r="A71" s="42">
        <v>2</v>
      </c>
      <c r="B71" s="1133"/>
      <c r="C71" s="1134"/>
      <c r="D71" s="625" t="s">
        <v>334</v>
      </c>
      <c r="E71" s="629"/>
      <c r="F71" s="614"/>
    </row>
    <row r="72" spans="1:6">
      <c r="A72" s="124" t="s">
        <v>177</v>
      </c>
      <c r="B72" s="1089" t="s">
        <v>323</v>
      </c>
      <c r="C72" s="1090"/>
      <c r="D72" s="628"/>
      <c r="E72" s="629"/>
      <c r="F72" s="614"/>
    </row>
    <row r="73" spans="1:6">
      <c r="A73" s="124"/>
      <c r="B73" s="1130"/>
      <c r="C73" s="1131"/>
      <c r="D73" s="628"/>
      <c r="E73" s="629"/>
      <c r="F73" s="614"/>
    </row>
    <row r="74" spans="1:6" ht="12.75" customHeight="1">
      <c r="A74" s="124"/>
      <c r="B74" s="1044" t="s">
        <v>667</v>
      </c>
      <c r="C74" s="1132"/>
      <c r="D74" s="1082"/>
      <c r="E74" s="127">
        <v>5</v>
      </c>
      <c r="F74" s="109">
        <f>SUM(F70:F73)</f>
        <v>0</v>
      </c>
    </row>
    <row r="75" spans="1:6" ht="24" customHeight="1">
      <c r="A75" s="124"/>
      <c r="B75" s="1047" t="s">
        <v>668</v>
      </c>
      <c r="C75" s="1048"/>
      <c r="D75" s="1049"/>
      <c r="E75" s="151"/>
      <c r="F75" s="109"/>
    </row>
    <row r="76" spans="1:6" ht="42.75" customHeight="1">
      <c r="A76" s="131">
        <v>1</v>
      </c>
      <c r="B76" s="1089" t="s">
        <v>564</v>
      </c>
      <c r="C76" s="1090"/>
      <c r="D76" s="625"/>
      <c r="E76" s="626"/>
      <c r="F76" s="627">
        <f>F62</f>
        <v>0</v>
      </c>
    </row>
    <row r="77" spans="1:6">
      <c r="A77" s="42">
        <v>2</v>
      </c>
      <c r="B77" s="1133"/>
      <c r="C77" s="1134"/>
      <c r="D77" s="625"/>
      <c r="E77" s="629"/>
      <c r="F77" s="614"/>
    </row>
    <row r="78" spans="1:6">
      <c r="A78" s="124" t="s">
        <v>177</v>
      </c>
      <c r="B78" s="1089" t="s">
        <v>323</v>
      </c>
      <c r="C78" s="1090"/>
      <c r="D78" s="628"/>
      <c r="E78" s="629"/>
      <c r="F78" s="614"/>
    </row>
    <row r="79" spans="1:6">
      <c r="A79" s="124"/>
      <c r="B79" s="1130"/>
      <c r="C79" s="1131"/>
      <c r="D79" s="628"/>
      <c r="E79" s="629"/>
      <c r="F79" s="614"/>
    </row>
    <row r="80" spans="1:6" ht="12.75" customHeight="1">
      <c r="A80" s="124"/>
      <c r="B80" s="1044" t="s">
        <v>669</v>
      </c>
      <c r="C80" s="1132"/>
      <c r="D80" s="1082"/>
      <c r="E80" s="127">
        <v>6</v>
      </c>
      <c r="F80" s="109">
        <f>SUM(F76:F79)</f>
        <v>0</v>
      </c>
    </row>
    <row r="81" spans="1:6" ht="49.5" customHeight="1">
      <c r="A81" s="124"/>
      <c r="B81" s="1047" t="s">
        <v>670</v>
      </c>
      <c r="C81" s="1048"/>
      <c r="D81" s="1049"/>
      <c r="E81" s="151"/>
      <c r="F81" s="109"/>
    </row>
    <row r="82" spans="1:6">
      <c r="A82" s="131">
        <v>1</v>
      </c>
      <c r="B82" s="1133"/>
      <c r="C82" s="1134"/>
      <c r="D82" s="625"/>
      <c r="E82" s="626"/>
      <c r="F82" s="627"/>
    </row>
    <row r="83" spans="1:6">
      <c r="A83" s="42">
        <v>2</v>
      </c>
      <c r="B83" s="1133"/>
      <c r="C83" s="1134"/>
      <c r="D83" s="625"/>
      <c r="E83" s="629"/>
      <c r="F83" s="614"/>
    </row>
    <row r="84" spans="1:6">
      <c r="A84" s="124" t="s">
        <v>177</v>
      </c>
      <c r="B84" s="1089" t="s">
        <v>323</v>
      </c>
      <c r="C84" s="1090"/>
      <c r="D84" s="628"/>
      <c r="E84" s="629"/>
      <c r="F84" s="614"/>
    </row>
    <row r="85" spans="1:6">
      <c r="A85" s="124"/>
      <c r="B85" s="1130"/>
      <c r="C85" s="1131"/>
      <c r="D85" s="628"/>
      <c r="E85" s="629"/>
      <c r="F85" s="614"/>
    </row>
    <row r="86" spans="1:6" ht="12.75" customHeight="1">
      <c r="A86" s="124"/>
      <c r="B86" s="1044" t="s">
        <v>671</v>
      </c>
      <c r="C86" s="1132"/>
      <c r="D86" s="1082"/>
      <c r="E86" s="127">
        <v>7</v>
      </c>
      <c r="F86" s="109">
        <f>SUM(F82:F85)</f>
        <v>0</v>
      </c>
    </row>
    <row r="87" spans="1:6" ht="36.75" customHeight="1">
      <c r="A87" s="124"/>
      <c r="B87" s="1047" t="s">
        <v>676</v>
      </c>
      <c r="C87" s="1048"/>
      <c r="D87" s="1049"/>
      <c r="E87" s="151"/>
      <c r="F87" s="109"/>
    </row>
    <row r="88" spans="1:6">
      <c r="A88" s="131">
        <v>1</v>
      </c>
      <c r="B88" s="1133"/>
      <c r="C88" s="1134"/>
      <c r="D88" s="625"/>
      <c r="E88" s="626"/>
      <c r="F88" s="627"/>
    </row>
    <row r="89" spans="1:6">
      <c r="A89" s="42">
        <v>2</v>
      </c>
      <c r="B89" s="1133"/>
      <c r="C89" s="1134"/>
      <c r="D89" s="625"/>
      <c r="E89" s="629"/>
      <c r="F89" s="614"/>
    </row>
    <row r="90" spans="1:6">
      <c r="A90" s="124" t="s">
        <v>177</v>
      </c>
      <c r="B90" s="1089" t="s">
        <v>323</v>
      </c>
      <c r="C90" s="1090"/>
      <c r="D90" s="628"/>
      <c r="E90" s="629"/>
      <c r="F90" s="614"/>
    </row>
    <row r="91" spans="1:6">
      <c r="A91" s="124"/>
      <c r="B91" s="1130"/>
      <c r="C91" s="1131"/>
      <c r="D91" s="628"/>
      <c r="E91" s="629"/>
      <c r="F91" s="614"/>
    </row>
    <row r="92" spans="1:6" ht="12.75" customHeight="1">
      <c r="A92" s="124"/>
      <c r="B92" s="1044" t="s">
        <v>672</v>
      </c>
      <c r="C92" s="1132"/>
      <c r="D92" s="1082"/>
      <c r="E92" s="127">
        <v>8</v>
      </c>
      <c r="F92" s="109">
        <f>SUM(F88:F91)</f>
        <v>0</v>
      </c>
    </row>
    <row r="93" spans="1:6" ht="40.5" customHeight="1">
      <c r="A93" s="124"/>
      <c r="B93" s="1047" t="s">
        <v>673</v>
      </c>
      <c r="C93" s="1048"/>
      <c r="D93" s="1049"/>
      <c r="E93" s="151"/>
      <c r="F93" s="109"/>
    </row>
    <row r="94" spans="1:6">
      <c r="A94" s="131">
        <v>1</v>
      </c>
      <c r="B94" s="1133"/>
      <c r="C94" s="1134"/>
      <c r="D94" s="625" t="s">
        <v>334</v>
      </c>
      <c r="E94" s="626"/>
      <c r="F94" s="627"/>
    </row>
    <row r="95" spans="1:6">
      <c r="A95" s="42">
        <v>2</v>
      </c>
      <c r="B95" s="1133"/>
      <c r="C95" s="1134"/>
      <c r="D95" s="625" t="s">
        <v>334</v>
      </c>
      <c r="E95" s="629"/>
      <c r="F95" s="614"/>
    </row>
    <row r="96" spans="1:6">
      <c r="A96" s="124" t="s">
        <v>177</v>
      </c>
      <c r="B96" s="1089" t="s">
        <v>323</v>
      </c>
      <c r="C96" s="1090"/>
      <c r="D96" s="628"/>
      <c r="E96" s="629"/>
      <c r="F96" s="614"/>
    </row>
    <row r="97" spans="1:8">
      <c r="A97" s="124"/>
      <c r="B97" s="1130"/>
      <c r="C97" s="1131"/>
      <c r="D97" s="628"/>
      <c r="E97" s="629"/>
      <c r="F97" s="614"/>
    </row>
    <row r="98" spans="1:8" ht="32.450000000000003" customHeight="1" thickBot="1">
      <c r="A98" s="124"/>
      <c r="B98" s="1044" t="s">
        <v>674</v>
      </c>
      <c r="C98" s="1132"/>
      <c r="D98" s="1082"/>
      <c r="E98" s="127">
        <v>9</v>
      </c>
      <c r="F98" s="109">
        <f>SUM(F94:F97)</f>
        <v>0</v>
      </c>
      <c r="G98" s="83" t="s">
        <v>858</v>
      </c>
      <c r="H98" s="83" t="s">
        <v>859</v>
      </c>
    </row>
    <row r="99" spans="1:8" ht="16.5" thickBot="1">
      <c r="A99" s="43"/>
      <c r="B99" s="1143" t="s">
        <v>675</v>
      </c>
      <c r="C99" s="1144"/>
      <c r="D99" s="1144"/>
      <c r="E99" s="152">
        <v>10</v>
      </c>
      <c r="F99" s="253">
        <f>Деклар!Q69</f>
        <v>0</v>
      </c>
      <c r="G99" s="539"/>
      <c r="H99" s="82">
        <f>F99-G99</f>
        <v>0</v>
      </c>
    </row>
    <row r="101" spans="1:8" ht="27" customHeight="1">
      <c r="B101" s="69"/>
      <c r="C101" s="12"/>
      <c r="D101" s="12"/>
    </row>
    <row r="102" spans="1:8">
      <c r="C102" s="7" t="s">
        <v>120</v>
      </c>
      <c r="D102" s="7" t="s">
        <v>218</v>
      </c>
    </row>
  </sheetData>
  <mergeCells count="96">
    <mergeCell ref="B25:C25"/>
    <mergeCell ref="B99:D99"/>
    <mergeCell ref="B2:C2"/>
    <mergeCell ref="E2:F2"/>
    <mergeCell ref="A4:F4"/>
    <mergeCell ref="A5:F5"/>
    <mergeCell ref="A6:F6"/>
    <mergeCell ref="B7:C7"/>
    <mergeCell ref="B8:C8"/>
    <mergeCell ref="B13:C13"/>
    <mergeCell ref="B30:D30"/>
    <mergeCell ref="B31:C31"/>
    <mergeCell ref="B32:C32"/>
    <mergeCell ref="B26:C26"/>
    <mergeCell ref="B27:C27"/>
    <mergeCell ref="B28:C28"/>
    <mergeCell ref="B29:D29"/>
    <mergeCell ref="B41:D41"/>
    <mergeCell ref="B40:C40"/>
    <mergeCell ref="B39:C39"/>
    <mergeCell ref="B38:C38"/>
    <mergeCell ref="B33:C33"/>
    <mergeCell ref="B34:C34"/>
    <mergeCell ref="B35:D35"/>
    <mergeCell ref="B37:C37"/>
    <mergeCell ref="B36:D36"/>
    <mergeCell ref="B46:C46"/>
    <mergeCell ref="B47:D47"/>
    <mergeCell ref="B48:D48"/>
    <mergeCell ref="B49:C49"/>
    <mergeCell ref="B42:D42"/>
    <mergeCell ref="B43:C43"/>
    <mergeCell ref="B44:C44"/>
    <mergeCell ref="B45:C45"/>
    <mergeCell ref="B54:D54"/>
    <mergeCell ref="B55:C55"/>
    <mergeCell ref="B56:C56"/>
    <mergeCell ref="B60:C60"/>
    <mergeCell ref="B50:C50"/>
    <mergeCell ref="B51:C51"/>
    <mergeCell ref="B52:C52"/>
    <mergeCell ref="B53:D53"/>
    <mergeCell ref="B57:C57"/>
    <mergeCell ref="B66:D66"/>
    <mergeCell ref="B67:D67"/>
    <mergeCell ref="B68:D68"/>
    <mergeCell ref="B61:C61"/>
    <mergeCell ref="B63:D63"/>
    <mergeCell ref="B64:D64"/>
    <mergeCell ref="B65:D65"/>
    <mergeCell ref="B62:C62"/>
    <mergeCell ref="B73:C73"/>
    <mergeCell ref="B74:D74"/>
    <mergeCell ref="B75:D75"/>
    <mergeCell ref="B76:C76"/>
    <mergeCell ref="B69:D69"/>
    <mergeCell ref="B70:C70"/>
    <mergeCell ref="B71:C71"/>
    <mergeCell ref="B72:C72"/>
    <mergeCell ref="B84:C84"/>
    <mergeCell ref="B77:C77"/>
    <mergeCell ref="B78:C78"/>
    <mergeCell ref="B79:C79"/>
    <mergeCell ref="B80:D80"/>
    <mergeCell ref="B96:C96"/>
    <mergeCell ref="B97:C97"/>
    <mergeCell ref="B98:D98"/>
    <mergeCell ref="B93:D93"/>
    <mergeCell ref="B94:C94"/>
    <mergeCell ref="B21:C21"/>
    <mergeCell ref="B22:C22"/>
    <mergeCell ref="B23:D23"/>
    <mergeCell ref="B24:D24"/>
    <mergeCell ref="B95:C95"/>
    <mergeCell ref="B89:C89"/>
    <mergeCell ref="B90:C90"/>
    <mergeCell ref="B91:C91"/>
    <mergeCell ref="B92:D92"/>
    <mergeCell ref="B85:C85"/>
    <mergeCell ref="B86:D86"/>
    <mergeCell ref="B87:D87"/>
    <mergeCell ref="B88:C88"/>
    <mergeCell ref="B81:D81"/>
    <mergeCell ref="B82:C82"/>
    <mergeCell ref="B83:C83"/>
    <mergeCell ref="B16:C16"/>
    <mergeCell ref="B17:D17"/>
    <mergeCell ref="B18:D18"/>
    <mergeCell ref="B19:C19"/>
    <mergeCell ref="B20:C20"/>
    <mergeCell ref="B14:C14"/>
    <mergeCell ref="B15:C15"/>
    <mergeCell ref="B9:D9"/>
    <mergeCell ref="B10:D10"/>
    <mergeCell ref="B11:D11"/>
    <mergeCell ref="B12:D12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N8" sqref="N8"/>
    </sheetView>
  </sheetViews>
  <sheetFormatPr defaultRowHeight="12.75"/>
  <cols>
    <col min="1" max="1" width="5.5703125" style="5" customWidth="1"/>
    <col min="2" max="2" width="16.7109375" style="5" customWidth="1"/>
    <col min="3" max="3" width="14.140625" style="7" customWidth="1"/>
    <col min="4" max="4" width="14.5703125" style="7" customWidth="1"/>
    <col min="5" max="5" width="4.140625" style="7" customWidth="1"/>
    <col min="6" max="6" width="12.28515625" style="7" customWidth="1"/>
    <col min="7" max="7" width="12.7109375" style="7" customWidth="1"/>
    <col min="8" max="8" width="12.42578125" style="7" customWidth="1"/>
    <col min="9" max="10" width="10.140625" style="5" customWidth="1"/>
    <col min="11" max="11" width="4.140625" style="5" customWidth="1"/>
    <col min="12" max="12" width="5" style="5" customWidth="1"/>
    <col min="13" max="15" width="4.140625" style="5" customWidth="1"/>
    <col min="16" max="16" width="4.5703125" style="5" customWidth="1"/>
    <col min="17" max="23" width="3.28515625" style="5" customWidth="1"/>
    <col min="24" max="24" width="15" style="5" customWidth="1"/>
    <col min="25" max="25" width="15.28515625" style="5" customWidth="1"/>
    <col min="26" max="26" width="14.42578125" style="5" customWidth="1"/>
    <col min="27" max="256" width="9.140625" style="5"/>
    <col min="257" max="267" width="4.140625" style="5" customWidth="1"/>
    <col min="268" max="268" width="5" style="5" customWidth="1"/>
    <col min="269" max="271" width="4.140625" style="5" customWidth="1"/>
    <col min="272" max="272" width="4.5703125" style="5" customWidth="1"/>
    <col min="273" max="279" width="3.28515625" style="5" customWidth="1"/>
    <col min="280" max="280" width="15" style="5" customWidth="1"/>
    <col min="281" max="281" width="15.28515625" style="5" customWidth="1"/>
    <col min="282" max="282" width="14.42578125" style="5" customWidth="1"/>
    <col min="283" max="512" width="9.140625" style="5"/>
    <col min="513" max="523" width="4.140625" style="5" customWidth="1"/>
    <col min="524" max="524" width="5" style="5" customWidth="1"/>
    <col min="525" max="527" width="4.140625" style="5" customWidth="1"/>
    <col min="528" max="528" width="4.5703125" style="5" customWidth="1"/>
    <col min="529" max="535" width="3.28515625" style="5" customWidth="1"/>
    <col min="536" max="536" width="15" style="5" customWidth="1"/>
    <col min="537" max="537" width="15.28515625" style="5" customWidth="1"/>
    <col min="538" max="538" width="14.42578125" style="5" customWidth="1"/>
    <col min="539" max="768" width="9.140625" style="5"/>
    <col min="769" max="779" width="4.140625" style="5" customWidth="1"/>
    <col min="780" max="780" width="5" style="5" customWidth="1"/>
    <col min="781" max="783" width="4.140625" style="5" customWidth="1"/>
    <col min="784" max="784" width="4.5703125" style="5" customWidth="1"/>
    <col min="785" max="791" width="3.28515625" style="5" customWidth="1"/>
    <col min="792" max="792" width="15" style="5" customWidth="1"/>
    <col min="793" max="793" width="15.28515625" style="5" customWidth="1"/>
    <col min="794" max="794" width="14.42578125" style="5" customWidth="1"/>
    <col min="795" max="1024" width="9.140625" style="5"/>
    <col min="1025" max="1035" width="4.140625" style="5" customWidth="1"/>
    <col min="1036" max="1036" width="5" style="5" customWidth="1"/>
    <col min="1037" max="1039" width="4.140625" style="5" customWidth="1"/>
    <col min="1040" max="1040" width="4.5703125" style="5" customWidth="1"/>
    <col min="1041" max="1047" width="3.28515625" style="5" customWidth="1"/>
    <col min="1048" max="1048" width="15" style="5" customWidth="1"/>
    <col min="1049" max="1049" width="15.28515625" style="5" customWidth="1"/>
    <col min="1050" max="1050" width="14.42578125" style="5" customWidth="1"/>
    <col min="1051" max="1280" width="9.140625" style="5"/>
    <col min="1281" max="1291" width="4.140625" style="5" customWidth="1"/>
    <col min="1292" max="1292" width="5" style="5" customWidth="1"/>
    <col min="1293" max="1295" width="4.140625" style="5" customWidth="1"/>
    <col min="1296" max="1296" width="4.5703125" style="5" customWidth="1"/>
    <col min="1297" max="1303" width="3.28515625" style="5" customWidth="1"/>
    <col min="1304" max="1304" width="15" style="5" customWidth="1"/>
    <col min="1305" max="1305" width="15.28515625" style="5" customWidth="1"/>
    <col min="1306" max="1306" width="14.42578125" style="5" customWidth="1"/>
    <col min="1307" max="1536" width="9.140625" style="5"/>
    <col min="1537" max="1547" width="4.140625" style="5" customWidth="1"/>
    <col min="1548" max="1548" width="5" style="5" customWidth="1"/>
    <col min="1549" max="1551" width="4.140625" style="5" customWidth="1"/>
    <col min="1552" max="1552" width="4.5703125" style="5" customWidth="1"/>
    <col min="1553" max="1559" width="3.28515625" style="5" customWidth="1"/>
    <col min="1560" max="1560" width="15" style="5" customWidth="1"/>
    <col min="1561" max="1561" width="15.28515625" style="5" customWidth="1"/>
    <col min="1562" max="1562" width="14.42578125" style="5" customWidth="1"/>
    <col min="1563" max="1792" width="9.140625" style="5"/>
    <col min="1793" max="1803" width="4.140625" style="5" customWidth="1"/>
    <col min="1804" max="1804" width="5" style="5" customWidth="1"/>
    <col min="1805" max="1807" width="4.140625" style="5" customWidth="1"/>
    <col min="1808" max="1808" width="4.5703125" style="5" customWidth="1"/>
    <col min="1809" max="1815" width="3.28515625" style="5" customWidth="1"/>
    <col min="1816" max="1816" width="15" style="5" customWidth="1"/>
    <col min="1817" max="1817" width="15.28515625" style="5" customWidth="1"/>
    <col min="1818" max="1818" width="14.42578125" style="5" customWidth="1"/>
    <col min="1819" max="2048" width="9.140625" style="5"/>
    <col min="2049" max="2059" width="4.140625" style="5" customWidth="1"/>
    <col min="2060" max="2060" width="5" style="5" customWidth="1"/>
    <col min="2061" max="2063" width="4.140625" style="5" customWidth="1"/>
    <col min="2064" max="2064" width="4.5703125" style="5" customWidth="1"/>
    <col min="2065" max="2071" width="3.28515625" style="5" customWidth="1"/>
    <col min="2072" max="2072" width="15" style="5" customWidth="1"/>
    <col min="2073" max="2073" width="15.28515625" style="5" customWidth="1"/>
    <col min="2074" max="2074" width="14.42578125" style="5" customWidth="1"/>
    <col min="2075" max="2304" width="9.140625" style="5"/>
    <col min="2305" max="2315" width="4.140625" style="5" customWidth="1"/>
    <col min="2316" max="2316" width="5" style="5" customWidth="1"/>
    <col min="2317" max="2319" width="4.140625" style="5" customWidth="1"/>
    <col min="2320" max="2320" width="4.5703125" style="5" customWidth="1"/>
    <col min="2321" max="2327" width="3.28515625" style="5" customWidth="1"/>
    <col min="2328" max="2328" width="15" style="5" customWidth="1"/>
    <col min="2329" max="2329" width="15.28515625" style="5" customWidth="1"/>
    <col min="2330" max="2330" width="14.42578125" style="5" customWidth="1"/>
    <col min="2331" max="2560" width="9.140625" style="5"/>
    <col min="2561" max="2571" width="4.140625" style="5" customWidth="1"/>
    <col min="2572" max="2572" width="5" style="5" customWidth="1"/>
    <col min="2573" max="2575" width="4.140625" style="5" customWidth="1"/>
    <col min="2576" max="2576" width="4.5703125" style="5" customWidth="1"/>
    <col min="2577" max="2583" width="3.28515625" style="5" customWidth="1"/>
    <col min="2584" max="2584" width="15" style="5" customWidth="1"/>
    <col min="2585" max="2585" width="15.28515625" style="5" customWidth="1"/>
    <col min="2586" max="2586" width="14.42578125" style="5" customWidth="1"/>
    <col min="2587" max="2816" width="9.140625" style="5"/>
    <col min="2817" max="2827" width="4.140625" style="5" customWidth="1"/>
    <col min="2828" max="2828" width="5" style="5" customWidth="1"/>
    <col min="2829" max="2831" width="4.140625" style="5" customWidth="1"/>
    <col min="2832" max="2832" width="4.5703125" style="5" customWidth="1"/>
    <col min="2833" max="2839" width="3.28515625" style="5" customWidth="1"/>
    <col min="2840" max="2840" width="15" style="5" customWidth="1"/>
    <col min="2841" max="2841" width="15.28515625" style="5" customWidth="1"/>
    <col min="2842" max="2842" width="14.42578125" style="5" customWidth="1"/>
    <col min="2843" max="3072" width="9.140625" style="5"/>
    <col min="3073" max="3083" width="4.140625" style="5" customWidth="1"/>
    <col min="3084" max="3084" width="5" style="5" customWidth="1"/>
    <col min="3085" max="3087" width="4.140625" style="5" customWidth="1"/>
    <col min="3088" max="3088" width="4.5703125" style="5" customWidth="1"/>
    <col min="3089" max="3095" width="3.28515625" style="5" customWidth="1"/>
    <col min="3096" max="3096" width="15" style="5" customWidth="1"/>
    <col min="3097" max="3097" width="15.28515625" style="5" customWidth="1"/>
    <col min="3098" max="3098" width="14.42578125" style="5" customWidth="1"/>
    <col min="3099" max="3328" width="9.140625" style="5"/>
    <col min="3329" max="3339" width="4.140625" style="5" customWidth="1"/>
    <col min="3340" max="3340" width="5" style="5" customWidth="1"/>
    <col min="3341" max="3343" width="4.140625" style="5" customWidth="1"/>
    <col min="3344" max="3344" width="4.5703125" style="5" customWidth="1"/>
    <col min="3345" max="3351" width="3.28515625" style="5" customWidth="1"/>
    <col min="3352" max="3352" width="15" style="5" customWidth="1"/>
    <col min="3353" max="3353" width="15.28515625" style="5" customWidth="1"/>
    <col min="3354" max="3354" width="14.42578125" style="5" customWidth="1"/>
    <col min="3355" max="3584" width="9.140625" style="5"/>
    <col min="3585" max="3595" width="4.140625" style="5" customWidth="1"/>
    <col min="3596" max="3596" width="5" style="5" customWidth="1"/>
    <col min="3597" max="3599" width="4.140625" style="5" customWidth="1"/>
    <col min="3600" max="3600" width="4.5703125" style="5" customWidth="1"/>
    <col min="3601" max="3607" width="3.28515625" style="5" customWidth="1"/>
    <col min="3608" max="3608" width="15" style="5" customWidth="1"/>
    <col min="3609" max="3609" width="15.28515625" style="5" customWidth="1"/>
    <col min="3610" max="3610" width="14.42578125" style="5" customWidth="1"/>
    <col min="3611" max="3840" width="9.140625" style="5"/>
    <col min="3841" max="3851" width="4.140625" style="5" customWidth="1"/>
    <col min="3852" max="3852" width="5" style="5" customWidth="1"/>
    <col min="3853" max="3855" width="4.140625" style="5" customWidth="1"/>
    <col min="3856" max="3856" width="4.5703125" style="5" customWidth="1"/>
    <col min="3857" max="3863" width="3.28515625" style="5" customWidth="1"/>
    <col min="3864" max="3864" width="15" style="5" customWidth="1"/>
    <col min="3865" max="3865" width="15.28515625" style="5" customWidth="1"/>
    <col min="3866" max="3866" width="14.42578125" style="5" customWidth="1"/>
    <col min="3867" max="4096" width="9.140625" style="5"/>
    <col min="4097" max="4107" width="4.140625" style="5" customWidth="1"/>
    <col min="4108" max="4108" width="5" style="5" customWidth="1"/>
    <col min="4109" max="4111" width="4.140625" style="5" customWidth="1"/>
    <col min="4112" max="4112" width="4.5703125" style="5" customWidth="1"/>
    <col min="4113" max="4119" width="3.28515625" style="5" customWidth="1"/>
    <col min="4120" max="4120" width="15" style="5" customWidth="1"/>
    <col min="4121" max="4121" width="15.28515625" style="5" customWidth="1"/>
    <col min="4122" max="4122" width="14.42578125" style="5" customWidth="1"/>
    <col min="4123" max="4352" width="9.140625" style="5"/>
    <col min="4353" max="4363" width="4.140625" style="5" customWidth="1"/>
    <col min="4364" max="4364" width="5" style="5" customWidth="1"/>
    <col min="4365" max="4367" width="4.140625" style="5" customWidth="1"/>
    <col min="4368" max="4368" width="4.5703125" style="5" customWidth="1"/>
    <col min="4369" max="4375" width="3.28515625" style="5" customWidth="1"/>
    <col min="4376" max="4376" width="15" style="5" customWidth="1"/>
    <col min="4377" max="4377" width="15.28515625" style="5" customWidth="1"/>
    <col min="4378" max="4378" width="14.42578125" style="5" customWidth="1"/>
    <col min="4379" max="4608" width="9.140625" style="5"/>
    <col min="4609" max="4619" width="4.140625" style="5" customWidth="1"/>
    <col min="4620" max="4620" width="5" style="5" customWidth="1"/>
    <col min="4621" max="4623" width="4.140625" style="5" customWidth="1"/>
    <col min="4624" max="4624" width="4.5703125" style="5" customWidth="1"/>
    <col min="4625" max="4631" width="3.28515625" style="5" customWidth="1"/>
    <col min="4632" max="4632" width="15" style="5" customWidth="1"/>
    <col min="4633" max="4633" width="15.28515625" style="5" customWidth="1"/>
    <col min="4634" max="4634" width="14.42578125" style="5" customWidth="1"/>
    <col min="4635" max="4864" width="9.140625" style="5"/>
    <col min="4865" max="4875" width="4.140625" style="5" customWidth="1"/>
    <col min="4876" max="4876" width="5" style="5" customWidth="1"/>
    <col min="4877" max="4879" width="4.140625" style="5" customWidth="1"/>
    <col min="4880" max="4880" width="4.5703125" style="5" customWidth="1"/>
    <col min="4881" max="4887" width="3.28515625" style="5" customWidth="1"/>
    <col min="4888" max="4888" width="15" style="5" customWidth="1"/>
    <col min="4889" max="4889" width="15.28515625" style="5" customWidth="1"/>
    <col min="4890" max="4890" width="14.42578125" style="5" customWidth="1"/>
    <col min="4891" max="5120" width="9.140625" style="5"/>
    <col min="5121" max="5131" width="4.140625" style="5" customWidth="1"/>
    <col min="5132" max="5132" width="5" style="5" customWidth="1"/>
    <col min="5133" max="5135" width="4.140625" style="5" customWidth="1"/>
    <col min="5136" max="5136" width="4.5703125" style="5" customWidth="1"/>
    <col min="5137" max="5143" width="3.28515625" style="5" customWidth="1"/>
    <col min="5144" max="5144" width="15" style="5" customWidth="1"/>
    <col min="5145" max="5145" width="15.28515625" style="5" customWidth="1"/>
    <col min="5146" max="5146" width="14.42578125" style="5" customWidth="1"/>
    <col min="5147" max="5376" width="9.140625" style="5"/>
    <col min="5377" max="5387" width="4.140625" style="5" customWidth="1"/>
    <col min="5388" max="5388" width="5" style="5" customWidth="1"/>
    <col min="5389" max="5391" width="4.140625" style="5" customWidth="1"/>
    <col min="5392" max="5392" width="4.5703125" style="5" customWidth="1"/>
    <col min="5393" max="5399" width="3.28515625" style="5" customWidth="1"/>
    <col min="5400" max="5400" width="15" style="5" customWidth="1"/>
    <col min="5401" max="5401" width="15.28515625" style="5" customWidth="1"/>
    <col min="5402" max="5402" width="14.42578125" style="5" customWidth="1"/>
    <col min="5403" max="5632" width="9.140625" style="5"/>
    <col min="5633" max="5643" width="4.140625" style="5" customWidth="1"/>
    <col min="5644" max="5644" width="5" style="5" customWidth="1"/>
    <col min="5645" max="5647" width="4.140625" style="5" customWidth="1"/>
    <col min="5648" max="5648" width="4.5703125" style="5" customWidth="1"/>
    <col min="5649" max="5655" width="3.28515625" style="5" customWidth="1"/>
    <col min="5656" max="5656" width="15" style="5" customWidth="1"/>
    <col min="5657" max="5657" width="15.28515625" style="5" customWidth="1"/>
    <col min="5658" max="5658" width="14.42578125" style="5" customWidth="1"/>
    <col min="5659" max="5888" width="9.140625" style="5"/>
    <col min="5889" max="5899" width="4.140625" style="5" customWidth="1"/>
    <col min="5900" max="5900" width="5" style="5" customWidth="1"/>
    <col min="5901" max="5903" width="4.140625" style="5" customWidth="1"/>
    <col min="5904" max="5904" width="4.5703125" style="5" customWidth="1"/>
    <col min="5905" max="5911" width="3.28515625" style="5" customWidth="1"/>
    <col min="5912" max="5912" width="15" style="5" customWidth="1"/>
    <col min="5913" max="5913" width="15.28515625" style="5" customWidth="1"/>
    <col min="5914" max="5914" width="14.42578125" style="5" customWidth="1"/>
    <col min="5915" max="6144" width="9.140625" style="5"/>
    <col min="6145" max="6155" width="4.140625" style="5" customWidth="1"/>
    <col min="6156" max="6156" width="5" style="5" customWidth="1"/>
    <col min="6157" max="6159" width="4.140625" style="5" customWidth="1"/>
    <col min="6160" max="6160" width="4.5703125" style="5" customWidth="1"/>
    <col min="6161" max="6167" width="3.28515625" style="5" customWidth="1"/>
    <col min="6168" max="6168" width="15" style="5" customWidth="1"/>
    <col min="6169" max="6169" width="15.28515625" style="5" customWidth="1"/>
    <col min="6170" max="6170" width="14.42578125" style="5" customWidth="1"/>
    <col min="6171" max="6400" width="9.140625" style="5"/>
    <col min="6401" max="6411" width="4.140625" style="5" customWidth="1"/>
    <col min="6412" max="6412" width="5" style="5" customWidth="1"/>
    <col min="6413" max="6415" width="4.140625" style="5" customWidth="1"/>
    <col min="6416" max="6416" width="4.5703125" style="5" customWidth="1"/>
    <col min="6417" max="6423" width="3.28515625" style="5" customWidth="1"/>
    <col min="6424" max="6424" width="15" style="5" customWidth="1"/>
    <col min="6425" max="6425" width="15.28515625" style="5" customWidth="1"/>
    <col min="6426" max="6426" width="14.42578125" style="5" customWidth="1"/>
    <col min="6427" max="6656" width="9.140625" style="5"/>
    <col min="6657" max="6667" width="4.140625" style="5" customWidth="1"/>
    <col min="6668" max="6668" width="5" style="5" customWidth="1"/>
    <col min="6669" max="6671" width="4.140625" style="5" customWidth="1"/>
    <col min="6672" max="6672" width="4.5703125" style="5" customWidth="1"/>
    <col min="6673" max="6679" width="3.28515625" style="5" customWidth="1"/>
    <col min="6680" max="6680" width="15" style="5" customWidth="1"/>
    <col min="6681" max="6681" width="15.28515625" style="5" customWidth="1"/>
    <col min="6682" max="6682" width="14.42578125" style="5" customWidth="1"/>
    <col min="6683" max="6912" width="9.140625" style="5"/>
    <col min="6913" max="6923" width="4.140625" style="5" customWidth="1"/>
    <col min="6924" max="6924" width="5" style="5" customWidth="1"/>
    <col min="6925" max="6927" width="4.140625" style="5" customWidth="1"/>
    <col min="6928" max="6928" width="4.5703125" style="5" customWidth="1"/>
    <col min="6929" max="6935" width="3.28515625" style="5" customWidth="1"/>
    <col min="6936" max="6936" width="15" style="5" customWidth="1"/>
    <col min="6937" max="6937" width="15.28515625" style="5" customWidth="1"/>
    <col min="6938" max="6938" width="14.42578125" style="5" customWidth="1"/>
    <col min="6939" max="7168" width="9.140625" style="5"/>
    <col min="7169" max="7179" width="4.140625" style="5" customWidth="1"/>
    <col min="7180" max="7180" width="5" style="5" customWidth="1"/>
    <col min="7181" max="7183" width="4.140625" style="5" customWidth="1"/>
    <col min="7184" max="7184" width="4.5703125" style="5" customWidth="1"/>
    <col min="7185" max="7191" width="3.28515625" style="5" customWidth="1"/>
    <col min="7192" max="7192" width="15" style="5" customWidth="1"/>
    <col min="7193" max="7193" width="15.28515625" style="5" customWidth="1"/>
    <col min="7194" max="7194" width="14.42578125" style="5" customWidth="1"/>
    <col min="7195" max="7424" width="9.140625" style="5"/>
    <col min="7425" max="7435" width="4.140625" style="5" customWidth="1"/>
    <col min="7436" max="7436" width="5" style="5" customWidth="1"/>
    <col min="7437" max="7439" width="4.140625" style="5" customWidth="1"/>
    <col min="7440" max="7440" width="4.5703125" style="5" customWidth="1"/>
    <col min="7441" max="7447" width="3.28515625" style="5" customWidth="1"/>
    <col min="7448" max="7448" width="15" style="5" customWidth="1"/>
    <col min="7449" max="7449" width="15.28515625" style="5" customWidth="1"/>
    <col min="7450" max="7450" width="14.42578125" style="5" customWidth="1"/>
    <col min="7451" max="7680" width="9.140625" style="5"/>
    <col min="7681" max="7691" width="4.140625" style="5" customWidth="1"/>
    <col min="7692" max="7692" width="5" style="5" customWidth="1"/>
    <col min="7693" max="7695" width="4.140625" style="5" customWidth="1"/>
    <col min="7696" max="7696" width="4.5703125" style="5" customWidth="1"/>
    <col min="7697" max="7703" width="3.28515625" style="5" customWidth="1"/>
    <col min="7704" max="7704" width="15" style="5" customWidth="1"/>
    <col min="7705" max="7705" width="15.28515625" style="5" customWidth="1"/>
    <col min="7706" max="7706" width="14.42578125" style="5" customWidth="1"/>
    <col min="7707" max="7936" width="9.140625" style="5"/>
    <col min="7937" max="7947" width="4.140625" style="5" customWidth="1"/>
    <col min="7948" max="7948" width="5" style="5" customWidth="1"/>
    <col min="7949" max="7951" width="4.140625" style="5" customWidth="1"/>
    <col min="7952" max="7952" width="4.5703125" style="5" customWidth="1"/>
    <col min="7953" max="7959" width="3.28515625" style="5" customWidth="1"/>
    <col min="7960" max="7960" width="15" style="5" customWidth="1"/>
    <col min="7961" max="7961" width="15.28515625" style="5" customWidth="1"/>
    <col min="7962" max="7962" width="14.42578125" style="5" customWidth="1"/>
    <col min="7963" max="8192" width="9.140625" style="5"/>
    <col min="8193" max="8203" width="4.140625" style="5" customWidth="1"/>
    <col min="8204" max="8204" width="5" style="5" customWidth="1"/>
    <col min="8205" max="8207" width="4.140625" style="5" customWidth="1"/>
    <col min="8208" max="8208" width="4.5703125" style="5" customWidth="1"/>
    <col min="8209" max="8215" width="3.28515625" style="5" customWidth="1"/>
    <col min="8216" max="8216" width="15" style="5" customWidth="1"/>
    <col min="8217" max="8217" width="15.28515625" style="5" customWidth="1"/>
    <col min="8218" max="8218" width="14.42578125" style="5" customWidth="1"/>
    <col min="8219" max="8448" width="9.140625" style="5"/>
    <col min="8449" max="8459" width="4.140625" style="5" customWidth="1"/>
    <col min="8460" max="8460" width="5" style="5" customWidth="1"/>
    <col min="8461" max="8463" width="4.140625" style="5" customWidth="1"/>
    <col min="8464" max="8464" width="4.5703125" style="5" customWidth="1"/>
    <col min="8465" max="8471" width="3.28515625" style="5" customWidth="1"/>
    <col min="8472" max="8472" width="15" style="5" customWidth="1"/>
    <col min="8473" max="8473" width="15.28515625" style="5" customWidth="1"/>
    <col min="8474" max="8474" width="14.42578125" style="5" customWidth="1"/>
    <col min="8475" max="8704" width="9.140625" style="5"/>
    <col min="8705" max="8715" width="4.140625" style="5" customWidth="1"/>
    <col min="8716" max="8716" width="5" style="5" customWidth="1"/>
    <col min="8717" max="8719" width="4.140625" style="5" customWidth="1"/>
    <col min="8720" max="8720" width="4.5703125" style="5" customWidth="1"/>
    <col min="8721" max="8727" width="3.28515625" style="5" customWidth="1"/>
    <col min="8728" max="8728" width="15" style="5" customWidth="1"/>
    <col min="8729" max="8729" width="15.28515625" style="5" customWidth="1"/>
    <col min="8730" max="8730" width="14.42578125" style="5" customWidth="1"/>
    <col min="8731" max="8960" width="9.140625" style="5"/>
    <col min="8961" max="8971" width="4.140625" style="5" customWidth="1"/>
    <col min="8972" max="8972" width="5" style="5" customWidth="1"/>
    <col min="8973" max="8975" width="4.140625" style="5" customWidth="1"/>
    <col min="8976" max="8976" width="4.5703125" style="5" customWidth="1"/>
    <col min="8977" max="8983" width="3.28515625" style="5" customWidth="1"/>
    <col min="8984" max="8984" width="15" style="5" customWidth="1"/>
    <col min="8985" max="8985" width="15.28515625" style="5" customWidth="1"/>
    <col min="8986" max="8986" width="14.42578125" style="5" customWidth="1"/>
    <col min="8987" max="9216" width="9.140625" style="5"/>
    <col min="9217" max="9227" width="4.140625" style="5" customWidth="1"/>
    <col min="9228" max="9228" width="5" style="5" customWidth="1"/>
    <col min="9229" max="9231" width="4.140625" style="5" customWidth="1"/>
    <col min="9232" max="9232" width="4.5703125" style="5" customWidth="1"/>
    <col min="9233" max="9239" width="3.28515625" style="5" customWidth="1"/>
    <col min="9240" max="9240" width="15" style="5" customWidth="1"/>
    <col min="9241" max="9241" width="15.28515625" style="5" customWidth="1"/>
    <col min="9242" max="9242" width="14.42578125" style="5" customWidth="1"/>
    <col min="9243" max="9472" width="9.140625" style="5"/>
    <col min="9473" max="9483" width="4.140625" style="5" customWidth="1"/>
    <col min="9484" max="9484" width="5" style="5" customWidth="1"/>
    <col min="9485" max="9487" width="4.140625" style="5" customWidth="1"/>
    <col min="9488" max="9488" width="4.5703125" style="5" customWidth="1"/>
    <col min="9489" max="9495" width="3.28515625" style="5" customWidth="1"/>
    <col min="9496" max="9496" width="15" style="5" customWidth="1"/>
    <col min="9497" max="9497" width="15.28515625" style="5" customWidth="1"/>
    <col min="9498" max="9498" width="14.42578125" style="5" customWidth="1"/>
    <col min="9499" max="9728" width="9.140625" style="5"/>
    <col min="9729" max="9739" width="4.140625" style="5" customWidth="1"/>
    <col min="9740" max="9740" width="5" style="5" customWidth="1"/>
    <col min="9741" max="9743" width="4.140625" style="5" customWidth="1"/>
    <col min="9744" max="9744" width="4.5703125" style="5" customWidth="1"/>
    <col min="9745" max="9751" width="3.28515625" style="5" customWidth="1"/>
    <col min="9752" max="9752" width="15" style="5" customWidth="1"/>
    <col min="9753" max="9753" width="15.28515625" style="5" customWidth="1"/>
    <col min="9754" max="9754" width="14.42578125" style="5" customWidth="1"/>
    <col min="9755" max="9984" width="9.140625" style="5"/>
    <col min="9985" max="9995" width="4.140625" style="5" customWidth="1"/>
    <col min="9996" max="9996" width="5" style="5" customWidth="1"/>
    <col min="9997" max="9999" width="4.140625" style="5" customWidth="1"/>
    <col min="10000" max="10000" width="4.5703125" style="5" customWidth="1"/>
    <col min="10001" max="10007" width="3.28515625" style="5" customWidth="1"/>
    <col min="10008" max="10008" width="15" style="5" customWidth="1"/>
    <col min="10009" max="10009" width="15.28515625" style="5" customWidth="1"/>
    <col min="10010" max="10010" width="14.42578125" style="5" customWidth="1"/>
    <col min="10011" max="10240" width="9.140625" style="5"/>
    <col min="10241" max="10251" width="4.140625" style="5" customWidth="1"/>
    <col min="10252" max="10252" width="5" style="5" customWidth="1"/>
    <col min="10253" max="10255" width="4.140625" style="5" customWidth="1"/>
    <col min="10256" max="10256" width="4.5703125" style="5" customWidth="1"/>
    <col min="10257" max="10263" width="3.28515625" style="5" customWidth="1"/>
    <col min="10264" max="10264" width="15" style="5" customWidth="1"/>
    <col min="10265" max="10265" width="15.28515625" style="5" customWidth="1"/>
    <col min="10266" max="10266" width="14.42578125" style="5" customWidth="1"/>
    <col min="10267" max="10496" width="9.140625" style="5"/>
    <col min="10497" max="10507" width="4.140625" style="5" customWidth="1"/>
    <col min="10508" max="10508" width="5" style="5" customWidth="1"/>
    <col min="10509" max="10511" width="4.140625" style="5" customWidth="1"/>
    <col min="10512" max="10512" width="4.5703125" style="5" customWidth="1"/>
    <col min="10513" max="10519" width="3.28515625" style="5" customWidth="1"/>
    <col min="10520" max="10520" width="15" style="5" customWidth="1"/>
    <col min="10521" max="10521" width="15.28515625" style="5" customWidth="1"/>
    <col min="10522" max="10522" width="14.42578125" style="5" customWidth="1"/>
    <col min="10523" max="10752" width="9.140625" style="5"/>
    <col min="10753" max="10763" width="4.140625" style="5" customWidth="1"/>
    <col min="10764" max="10764" width="5" style="5" customWidth="1"/>
    <col min="10765" max="10767" width="4.140625" style="5" customWidth="1"/>
    <col min="10768" max="10768" width="4.5703125" style="5" customWidth="1"/>
    <col min="10769" max="10775" width="3.28515625" style="5" customWidth="1"/>
    <col min="10776" max="10776" width="15" style="5" customWidth="1"/>
    <col min="10777" max="10777" width="15.28515625" style="5" customWidth="1"/>
    <col min="10778" max="10778" width="14.42578125" style="5" customWidth="1"/>
    <col min="10779" max="11008" width="9.140625" style="5"/>
    <col min="11009" max="11019" width="4.140625" style="5" customWidth="1"/>
    <col min="11020" max="11020" width="5" style="5" customWidth="1"/>
    <col min="11021" max="11023" width="4.140625" style="5" customWidth="1"/>
    <col min="11024" max="11024" width="4.5703125" style="5" customWidth="1"/>
    <col min="11025" max="11031" width="3.28515625" style="5" customWidth="1"/>
    <col min="11032" max="11032" width="15" style="5" customWidth="1"/>
    <col min="11033" max="11033" width="15.28515625" style="5" customWidth="1"/>
    <col min="11034" max="11034" width="14.42578125" style="5" customWidth="1"/>
    <col min="11035" max="11264" width="9.140625" style="5"/>
    <col min="11265" max="11275" width="4.140625" style="5" customWidth="1"/>
    <col min="11276" max="11276" width="5" style="5" customWidth="1"/>
    <col min="11277" max="11279" width="4.140625" style="5" customWidth="1"/>
    <col min="11280" max="11280" width="4.5703125" style="5" customWidth="1"/>
    <col min="11281" max="11287" width="3.28515625" style="5" customWidth="1"/>
    <col min="11288" max="11288" width="15" style="5" customWidth="1"/>
    <col min="11289" max="11289" width="15.28515625" style="5" customWidth="1"/>
    <col min="11290" max="11290" width="14.42578125" style="5" customWidth="1"/>
    <col min="11291" max="11520" width="9.140625" style="5"/>
    <col min="11521" max="11531" width="4.140625" style="5" customWidth="1"/>
    <col min="11532" max="11532" width="5" style="5" customWidth="1"/>
    <col min="11533" max="11535" width="4.140625" style="5" customWidth="1"/>
    <col min="11536" max="11536" width="4.5703125" style="5" customWidth="1"/>
    <col min="11537" max="11543" width="3.28515625" style="5" customWidth="1"/>
    <col min="11544" max="11544" width="15" style="5" customWidth="1"/>
    <col min="11545" max="11545" width="15.28515625" style="5" customWidth="1"/>
    <col min="11546" max="11546" width="14.42578125" style="5" customWidth="1"/>
    <col min="11547" max="11776" width="9.140625" style="5"/>
    <col min="11777" max="11787" width="4.140625" style="5" customWidth="1"/>
    <col min="11788" max="11788" width="5" style="5" customWidth="1"/>
    <col min="11789" max="11791" width="4.140625" style="5" customWidth="1"/>
    <col min="11792" max="11792" width="4.5703125" style="5" customWidth="1"/>
    <col min="11793" max="11799" width="3.28515625" style="5" customWidth="1"/>
    <col min="11800" max="11800" width="15" style="5" customWidth="1"/>
    <col min="11801" max="11801" width="15.28515625" style="5" customWidth="1"/>
    <col min="11802" max="11802" width="14.42578125" style="5" customWidth="1"/>
    <col min="11803" max="12032" width="9.140625" style="5"/>
    <col min="12033" max="12043" width="4.140625" style="5" customWidth="1"/>
    <col min="12044" max="12044" width="5" style="5" customWidth="1"/>
    <col min="12045" max="12047" width="4.140625" style="5" customWidth="1"/>
    <col min="12048" max="12048" width="4.5703125" style="5" customWidth="1"/>
    <col min="12049" max="12055" width="3.28515625" style="5" customWidth="1"/>
    <col min="12056" max="12056" width="15" style="5" customWidth="1"/>
    <col min="12057" max="12057" width="15.28515625" style="5" customWidth="1"/>
    <col min="12058" max="12058" width="14.42578125" style="5" customWidth="1"/>
    <col min="12059" max="12288" width="9.140625" style="5"/>
    <col min="12289" max="12299" width="4.140625" style="5" customWidth="1"/>
    <col min="12300" max="12300" width="5" style="5" customWidth="1"/>
    <col min="12301" max="12303" width="4.140625" style="5" customWidth="1"/>
    <col min="12304" max="12304" width="4.5703125" style="5" customWidth="1"/>
    <col min="12305" max="12311" width="3.28515625" style="5" customWidth="1"/>
    <col min="12312" max="12312" width="15" style="5" customWidth="1"/>
    <col min="12313" max="12313" width="15.28515625" style="5" customWidth="1"/>
    <col min="12314" max="12314" width="14.42578125" style="5" customWidth="1"/>
    <col min="12315" max="12544" width="9.140625" style="5"/>
    <col min="12545" max="12555" width="4.140625" style="5" customWidth="1"/>
    <col min="12556" max="12556" width="5" style="5" customWidth="1"/>
    <col min="12557" max="12559" width="4.140625" style="5" customWidth="1"/>
    <col min="12560" max="12560" width="4.5703125" style="5" customWidth="1"/>
    <col min="12561" max="12567" width="3.28515625" style="5" customWidth="1"/>
    <col min="12568" max="12568" width="15" style="5" customWidth="1"/>
    <col min="12569" max="12569" width="15.28515625" style="5" customWidth="1"/>
    <col min="12570" max="12570" width="14.42578125" style="5" customWidth="1"/>
    <col min="12571" max="12800" width="9.140625" style="5"/>
    <col min="12801" max="12811" width="4.140625" style="5" customWidth="1"/>
    <col min="12812" max="12812" width="5" style="5" customWidth="1"/>
    <col min="12813" max="12815" width="4.140625" style="5" customWidth="1"/>
    <col min="12816" max="12816" width="4.5703125" style="5" customWidth="1"/>
    <col min="12817" max="12823" width="3.28515625" style="5" customWidth="1"/>
    <col min="12824" max="12824" width="15" style="5" customWidth="1"/>
    <col min="12825" max="12825" width="15.28515625" style="5" customWidth="1"/>
    <col min="12826" max="12826" width="14.42578125" style="5" customWidth="1"/>
    <col min="12827" max="13056" width="9.140625" style="5"/>
    <col min="13057" max="13067" width="4.140625" style="5" customWidth="1"/>
    <col min="13068" max="13068" width="5" style="5" customWidth="1"/>
    <col min="13069" max="13071" width="4.140625" style="5" customWidth="1"/>
    <col min="13072" max="13072" width="4.5703125" style="5" customWidth="1"/>
    <col min="13073" max="13079" width="3.28515625" style="5" customWidth="1"/>
    <col min="13080" max="13080" width="15" style="5" customWidth="1"/>
    <col min="13081" max="13081" width="15.28515625" style="5" customWidth="1"/>
    <col min="13082" max="13082" width="14.42578125" style="5" customWidth="1"/>
    <col min="13083" max="13312" width="9.140625" style="5"/>
    <col min="13313" max="13323" width="4.140625" style="5" customWidth="1"/>
    <col min="13324" max="13324" width="5" style="5" customWidth="1"/>
    <col min="13325" max="13327" width="4.140625" style="5" customWidth="1"/>
    <col min="13328" max="13328" width="4.5703125" style="5" customWidth="1"/>
    <col min="13329" max="13335" width="3.28515625" style="5" customWidth="1"/>
    <col min="13336" max="13336" width="15" style="5" customWidth="1"/>
    <col min="13337" max="13337" width="15.28515625" style="5" customWidth="1"/>
    <col min="13338" max="13338" width="14.42578125" style="5" customWidth="1"/>
    <col min="13339" max="13568" width="9.140625" style="5"/>
    <col min="13569" max="13579" width="4.140625" style="5" customWidth="1"/>
    <col min="13580" max="13580" width="5" style="5" customWidth="1"/>
    <col min="13581" max="13583" width="4.140625" style="5" customWidth="1"/>
    <col min="13584" max="13584" width="4.5703125" style="5" customWidth="1"/>
    <col min="13585" max="13591" width="3.28515625" style="5" customWidth="1"/>
    <col min="13592" max="13592" width="15" style="5" customWidth="1"/>
    <col min="13593" max="13593" width="15.28515625" style="5" customWidth="1"/>
    <col min="13594" max="13594" width="14.42578125" style="5" customWidth="1"/>
    <col min="13595" max="13824" width="9.140625" style="5"/>
    <col min="13825" max="13835" width="4.140625" style="5" customWidth="1"/>
    <col min="13836" max="13836" width="5" style="5" customWidth="1"/>
    <col min="13837" max="13839" width="4.140625" style="5" customWidth="1"/>
    <col min="13840" max="13840" width="4.5703125" style="5" customWidth="1"/>
    <col min="13841" max="13847" width="3.28515625" style="5" customWidth="1"/>
    <col min="13848" max="13848" width="15" style="5" customWidth="1"/>
    <col min="13849" max="13849" width="15.28515625" style="5" customWidth="1"/>
    <col min="13850" max="13850" width="14.42578125" style="5" customWidth="1"/>
    <col min="13851" max="14080" width="9.140625" style="5"/>
    <col min="14081" max="14091" width="4.140625" style="5" customWidth="1"/>
    <col min="14092" max="14092" width="5" style="5" customWidth="1"/>
    <col min="14093" max="14095" width="4.140625" style="5" customWidth="1"/>
    <col min="14096" max="14096" width="4.5703125" style="5" customWidth="1"/>
    <col min="14097" max="14103" width="3.28515625" style="5" customWidth="1"/>
    <col min="14104" max="14104" width="15" style="5" customWidth="1"/>
    <col min="14105" max="14105" width="15.28515625" style="5" customWidth="1"/>
    <col min="14106" max="14106" width="14.42578125" style="5" customWidth="1"/>
    <col min="14107" max="14336" width="9.140625" style="5"/>
    <col min="14337" max="14347" width="4.140625" style="5" customWidth="1"/>
    <col min="14348" max="14348" width="5" style="5" customWidth="1"/>
    <col min="14349" max="14351" width="4.140625" style="5" customWidth="1"/>
    <col min="14352" max="14352" width="4.5703125" style="5" customWidth="1"/>
    <col min="14353" max="14359" width="3.28515625" style="5" customWidth="1"/>
    <col min="14360" max="14360" width="15" style="5" customWidth="1"/>
    <col min="14361" max="14361" width="15.28515625" style="5" customWidth="1"/>
    <col min="14362" max="14362" width="14.42578125" style="5" customWidth="1"/>
    <col min="14363" max="14592" width="9.140625" style="5"/>
    <col min="14593" max="14603" width="4.140625" style="5" customWidth="1"/>
    <col min="14604" max="14604" width="5" style="5" customWidth="1"/>
    <col min="14605" max="14607" width="4.140625" style="5" customWidth="1"/>
    <col min="14608" max="14608" width="4.5703125" style="5" customWidth="1"/>
    <col min="14609" max="14615" width="3.28515625" style="5" customWidth="1"/>
    <col min="14616" max="14616" width="15" style="5" customWidth="1"/>
    <col min="14617" max="14617" width="15.28515625" style="5" customWidth="1"/>
    <col min="14618" max="14618" width="14.42578125" style="5" customWidth="1"/>
    <col min="14619" max="14848" width="9.140625" style="5"/>
    <col min="14849" max="14859" width="4.140625" style="5" customWidth="1"/>
    <col min="14860" max="14860" width="5" style="5" customWidth="1"/>
    <col min="14861" max="14863" width="4.140625" style="5" customWidth="1"/>
    <col min="14864" max="14864" width="4.5703125" style="5" customWidth="1"/>
    <col min="14865" max="14871" width="3.28515625" style="5" customWidth="1"/>
    <col min="14872" max="14872" width="15" style="5" customWidth="1"/>
    <col min="14873" max="14873" width="15.28515625" style="5" customWidth="1"/>
    <col min="14874" max="14874" width="14.42578125" style="5" customWidth="1"/>
    <col min="14875" max="15104" width="9.140625" style="5"/>
    <col min="15105" max="15115" width="4.140625" style="5" customWidth="1"/>
    <col min="15116" max="15116" width="5" style="5" customWidth="1"/>
    <col min="15117" max="15119" width="4.140625" style="5" customWidth="1"/>
    <col min="15120" max="15120" width="4.5703125" style="5" customWidth="1"/>
    <col min="15121" max="15127" width="3.28515625" style="5" customWidth="1"/>
    <col min="15128" max="15128" width="15" style="5" customWidth="1"/>
    <col min="15129" max="15129" width="15.28515625" style="5" customWidth="1"/>
    <col min="15130" max="15130" width="14.42578125" style="5" customWidth="1"/>
    <col min="15131" max="15360" width="9.140625" style="5"/>
    <col min="15361" max="15371" width="4.140625" style="5" customWidth="1"/>
    <col min="15372" max="15372" width="5" style="5" customWidth="1"/>
    <col min="15373" max="15375" width="4.140625" style="5" customWidth="1"/>
    <col min="15376" max="15376" width="4.5703125" style="5" customWidth="1"/>
    <col min="15377" max="15383" width="3.28515625" style="5" customWidth="1"/>
    <col min="15384" max="15384" width="15" style="5" customWidth="1"/>
    <col min="15385" max="15385" width="15.28515625" style="5" customWidth="1"/>
    <col min="15386" max="15386" width="14.42578125" style="5" customWidth="1"/>
    <col min="15387" max="15616" width="9.140625" style="5"/>
    <col min="15617" max="15627" width="4.140625" style="5" customWidth="1"/>
    <col min="15628" max="15628" width="5" style="5" customWidth="1"/>
    <col min="15629" max="15631" width="4.140625" style="5" customWidth="1"/>
    <col min="15632" max="15632" width="4.5703125" style="5" customWidth="1"/>
    <col min="15633" max="15639" width="3.28515625" style="5" customWidth="1"/>
    <col min="15640" max="15640" width="15" style="5" customWidth="1"/>
    <col min="15641" max="15641" width="15.28515625" style="5" customWidth="1"/>
    <col min="15642" max="15642" width="14.42578125" style="5" customWidth="1"/>
    <col min="15643" max="15872" width="9.140625" style="5"/>
    <col min="15873" max="15883" width="4.140625" style="5" customWidth="1"/>
    <col min="15884" max="15884" width="5" style="5" customWidth="1"/>
    <col min="15885" max="15887" width="4.140625" style="5" customWidth="1"/>
    <col min="15888" max="15888" width="4.5703125" style="5" customWidth="1"/>
    <col min="15889" max="15895" width="3.28515625" style="5" customWidth="1"/>
    <col min="15896" max="15896" width="15" style="5" customWidth="1"/>
    <col min="15897" max="15897" width="15.28515625" style="5" customWidth="1"/>
    <col min="15898" max="15898" width="14.42578125" style="5" customWidth="1"/>
    <col min="15899" max="16128" width="9.140625" style="5"/>
    <col min="16129" max="16139" width="4.140625" style="5" customWidth="1"/>
    <col min="16140" max="16140" width="5" style="5" customWidth="1"/>
    <col min="16141" max="16143" width="4.140625" style="5" customWidth="1"/>
    <col min="16144" max="16144" width="4.5703125" style="5" customWidth="1"/>
    <col min="16145" max="16151" width="3.28515625" style="5" customWidth="1"/>
    <col min="16152" max="16152" width="15" style="5" customWidth="1"/>
    <col min="16153" max="16153" width="15.28515625" style="5" customWidth="1"/>
    <col min="16154" max="16154" width="14.42578125" style="5" customWidth="1"/>
    <col min="16155" max="16384" width="9.140625" style="5"/>
  </cols>
  <sheetData>
    <row r="1" spans="1:10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10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10" ht="14.25">
      <c r="A3" s="26" t="s">
        <v>565</v>
      </c>
      <c r="B3" s="74"/>
      <c r="C3" s="273" t="str">
        <f>Деклар!G7</f>
        <v>2020 год</v>
      </c>
      <c r="D3" s="74"/>
      <c r="E3" s="79"/>
      <c r="F3" s="79"/>
    </row>
    <row r="4" spans="1:10" ht="15.75">
      <c r="A4" s="1025" t="s">
        <v>114</v>
      </c>
      <c r="B4" s="1025"/>
      <c r="C4" s="1025"/>
      <c r="D4" s="1025"/>
      <c r="E4" s="1025"/>
      <c r="F4" s="1025"/>
      <c r="G4" s="1025"/>
    </row>
    <row r="5" spans="1:10">
      <c r="A5" s="933" t="s">
        <v>681</v>
      </c>
      <c r="B5" s="933"/>
      <c r="C5" s="933"/>
      <c r="D5" s="933"/>
      <c r="E5" s="933"/>
      <c r="F5" s="933"/>
      <c r="G5" s="933"/>
    </row>
    <row r="6" spans="1:10" ht="13.5" thickBot="1">
      <c r="A6" s="1026"/>
      <c r="B6" s="1026"/>
      <c r="C6" s="1026"/>
      <c r="D6" s="1026"/>
      <c r="E6" s="1026"/>
      <c r="F6" s="1026"/>
      <c r="G6" s="1026"/>
    </row>
    <row r="7" spans="1:10" ht="60.75" thickBot="1">
      <c r="A7" s="118" t="s">
        <v>242</v>
      </c>
      <c r="B7" s="96" t="s">
        <v>345</v>
      </c>
      <c r="C7" s="95" t="s">
        <v>271</v>
      </c>
      <c r="D7" s="95" t="s">
        <v>272</v>
      </c>
      <c r="E7" s="958" t="s">
        <v>346</v>
      </c>
      <c r="F7" s="958"/>
      <c r="G7" s="95" t="s">
        <v>347</v>
      </c>
      <c r="H7" s="119" t="s">
        <v>305</v>
      </c>
      <c r="I7" s="355" t="s">
        <v>858</v>
      </c>
      <c r="J7" s="355" t="s">
        <v>859</v>
      </c>
    </row>
    <row r="8" spans="1:10" ht="13.5" thickBot="1">
      <c r="A8" s="48">
        <v>1</v>
      </c>
      <c r="B8" s="49">
        <v>2</v>
      </c>
      <c r="C8" s="49">
        <v>3</v>
      </c>
      <c r="D8" s="49">
        <v>4</v>
      </c>
      <c r="E8" s="1027">
        <v>5</v>
      </c>
      <c r="F8" s="1027"/>
      <c r="G8" s="49">
        <v>6</v>
      </c>
      <c r="H8" s="50">
        <v>7</v>
      </c>
      <c r="I8" s="356">
        <v>6</v>
      </c>
      <c r="J8" s="356">
        <v>6</v>
      </c>
    </row>
    <row r="9" spans="1:10">
      <c r="A9" s="544"/>
      <c r="B9" s="544"/>
      <c r="C9" s="575"/>
      <c r="D9" s="575"/>
      <c r="E9" s="1021"/>
      <c r="F9" s="1145"/>
      <c r="G9" s="115">
        <f>E9</f>
        <v>0</v>
      </c>
      <c r="H9" s="115"/>
      <c r="I9" s="632"/>
      <c r="J9" s="115">
        <f>G9-I9</f>
        <v>0</v>
      </c>
    </row>
    <row r="10" spans="1:10">
      <c r="A10" s="539"/>
      <c r="B10" s="539"/>
      <c r="C10" s="538"/>
      <c r="D10" s="538"/>
      <c r="E10" s="1022"/>
      <c r="F10" s="1052"/>
      <c r="G10" s="116">
        <f t="shared" ref="G10:G11" si="0">E10</f>
        <v>0</v>
      </c>
      <c r="H10" s="116"/>
      <c r="I10" s="633"/>
      <c r="J10" s="116">
        <f t="shared" ref="J10:J11" si="1">G10-I10</f>
        <v>0</v>
      </c>
    </row>
    <row r="11" spans="1:10" ht="13.5" thickBot="1">
      <c r="A11" s="557"/>
      <c r="B11" s="557"/>
      <c r="C11" s="578"/>
      <c r="D11" s="578"/>
      <c r="E11" s="1023"/>
      <c r="F11" s="1070"/>
      <c r="G11" s="117">
        <f t="shared" si="0"/>
        <v>0</v>
      </c>
      <c r="H11" s="117"/>
      <c r="I11" s="634"/>
      <c r="J11" s="117">
        <f t="shared" si="1"/>
        <v>0</v>
      </c>
    </row>
    <row r="12" spans="1:10" ht="39" customHeight="1" thickBot="1">
      <c r="A12" s="43"/>
      <c r="B12" s="1143" t="s">
        <v>682</v>
      </c>
      <c r="C12" s="1144"/>
      <c r="D12" s="1144"/>
      <c r="E12" s="1144"/>
      <c r="F12" s="1144"/>
      <c r="G12" s="122">
        <f>SUM(G9:G11)</f>
        <v>0</v>
      </c>
      <c r="H12" s="155"/>
      <c r="I12" s="361">
        <f>SUM(I9:I11)</f>
        <v>0</v>
      </c>
      <c r="J12" s="361">
        <f>SUM(J9:J11)</f>
        <v>0</v>
      </c>
    </row>
    <row r="14" spans="1:10">
      <c r="B14" s="69" t="s">
        <v>119</v>
      </c>
      <c r="C14" s="12"/>
      <c r="D14" s="12"/>
    </row>
    <row r="15" spans="1:10">
      <c r="C15" s="7" t="s">
        <v>120</v>
      </c>
      <c r="D15" s="7" t="s">
        <v>218</v>
      </c>
    </row>
  </sheetData>
  <mergeCells count="11">
    <mergeCell ref="E10:F10"/>
    <mergeCell ref="E11:F11"/>
    <mergeCell ref="B12:F12"/>
    <mergeCell ref="B2:C2"/>
    <mergeCell ref="E2:F2"/>
    <mergeCell ref="A4:G4"/>
    <mergeCell ref="A5:G5"/>
    <mergeCell ref="A6:G6"/>
    <mergeCell ref="E7:F7"/>
    <mergeCell ref="E8:F8"/>
    <mergeCell ref="E9:F9"/>
  </mergeCells>
  <pageMargins left="0.7" right="0.7" top="0.75" bottom="0.75" header="0.3" footer="0.3"/>
  <pageSetup paperSize="9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22" workbookViewId="0">
      <selection activeCell="J32" sqref="J32"/>
    </sheetView>
  </sheetViews>
  <sheetFormatPr defaultRowHeight="12.75"/>
  <cols>
    <col min="1" max="1" width="5.28515625" style="5" customWidth="1"/>
    <col min="2" max="2" width="16.7109375" style="5" customWidth="1"/>
    <col min="3" max="4" width="14.28515625" style="7" customWidth="1"/>
    <col min="5" max="5" width="15.28515625" style="7" customWidth="1"/>
    <col min="6" max="6" width="12.7109375" style="7" customWidth="1"/>
    <col min="7" max="7" width="10.140625" style="5" customWidth="1"/>
    <col min="8" max="8" width="13.5703125" style="5" customWidth="1"/>
    <col min="9" max="9" width="4.140625" style="5" customWidth="1"/>
    <col min="10" max="10" width="5" style="5" customWidth="1"/>
    <col min="11" max="13" width="4.140625" style="5" customWidth="1"/>
    <col min="14" max="14" width="4.5703125" style="5" customWidth="1"/>
    <col min="15" max="21" width="3.28515625" style="5" customWidth="1"/>
    <col min="22" max="22" width="15" style="5" customWidth="1"/>
    <col min="23" max="23" width="15.28515625" style="5" customWidth="1"/>
    <col min="24" max="24" width="14.42578125" style="5" customWidth="1"/>
    <col min="25" max="254" width="9.140625" style="5"/>
    <col min="255" max="265" width="4.140625" style="5" customWidth="1"/>
    <col min="266" max="266" width="5" style="5" customWidth="1"/>
    <col min="267" max="269" width="4.140625" style="5" customWidth="1"/>
    <col min="270" max="270" width="4.5703125" style="5" customWidth="1"/>
    <col min="271" max="277" width="3.28515625" style="5" customWidth="1"/>
    <col min="278" max="278" width="15" style="5" customWidth="1"/>
    <col min="279" max="279" width="15.28515625" style="5" customWidth="1"/>
    <col min="280" max="280" width="14.42578125" style="5" customWidth="1"/>
    <col min="281" max="510" width="9.140625" style="5"/>
    <col min="511" max="521" width="4.140625" style="5" customWidth="1"/>
    <col min="522" max="522" width="5" style="5" customWidth="1"/>
    <col min="523" max="525" width="4.140625" style="5" customWidth="1"/>
    <col min="526" max="526" width="4.5703125" style="5" customWidth="1"/>
    <col min="527" max="533" width="3.28515625" style="5" customWidth="1"/>
    <col min="534" max="534" width="15" style="5" customWidth="1"/>
    <col min="535" max="535" width="15.28515625" style="5" customWidth="1"/>
    <col min="536" max="536" width="14.42578125" style="5" customWidth="1"/>
    <col min="537" max="766" width="9.140625" style="5"/>
    <col min="767" max="777" width="4.140625" style="5" customWidth="1"/>
    <col min="778" max="778" width="5" style="5" customWidth="1"/>
    <col min="779" max="781" width="4.140625" style="5" customWidth="1"/>
    <col min="782" max="782" width="4.5703125" style="5" customWidth="1"/>
    <col min="783" max="789" width="3.28515625" style="5" customWidth="1"/>
    <col min="790" max="790" width="15" style="5" customWidth="1"/>
    <col min="791" max="791" width="15.28515625" style="5" customWidth="1"/>
    <col min="792" max="792" width="14.42578125" style="5" customWidth="1"/>
    <col min="793" max="1022" width="9.140625" style="5"/>
    <col min="1023" max="1033" width="4.140625" style="5" customWidth="1"/>
    <col min="1034" max="1034" width="5" style="5" customWidth="1"/>
    <col min="1035" max="1037" width="4.140625" style="5" customWidth="1"/>
    <col min="1038" max="1038" width="4.5703125" style="5" customWidth="1"/>
    <col min="1039" max="1045" width="3.28515625" style="5" customWidth="1"/>
    <col min="1046" max="1046" width="15" style="5" customWidth="1"/>
    <col min="1047" max="1047" width="15.28515625" style="5" customWidth="1"/>
    <col min="1048" max="1048" width="14.42578125" style="5" customWidth="1"/>
    <col min="1049" max="1278" width="9.140625" style="5"/>
    <col min="1279" max="1289" width="4.140625" style="5" customWidth="1"/>
    <col min="1290" max="1290" width="5" style="5" customWidth="1"/>
    <col min="1291" max="1293" width="4.140625" style="5" customWidth="1"/>
    <col min="1294" max="1294" width="4.5703125" style="5" customWidth="1"/>
    <col min="1295" max="1301" width="3.28515625" style="5" customWidth="1"/>
    <col min="1302" max="1302" width="15" style="5" customWidth="1"/>
    <col min="1303" max="1303" width="15.28515625" style="5" customWidth="1"/>
    <col min="1304" max="1304" width="14.42578125" style="5" customWidth="1"/>
    <col min="1305" max="1534" width="9.140625" style="5"/>
    <col min="1535" max="1545" width="4.140625" style="5" customWidth="1"/>
    <col min="1546" max="1546" width="5" style="5" customWidth="1"/>
    <col min="1547" max="1549" width="4.140625" style="5" customWidth="1"/>
    <col min="1550" max="1550" width="4.5703125" style="5" customWidth="1"/>
    <col min="1551" max="1557" width="3.28515625" style="5" customWidth="1"/>
    <col min="1558" max="1558" width="15" style="5" customWidth="1"/>
    <col min="1559" max="1559" width="15.28515625" style="5" customWidth="1"/>
    <col min="1560" max="1560" width="14.42578125" style="5" customWidth="1"/>
    <col min="1561" max="1790" width="9.140625" style="5"/>
    <col min="1791" max="1801" width="4.140625" style="5" customWidth="1"/>
    <col min="1802" max="1802" width="5" style="5" customWidth="1"/>
    <col min="1803" max="1805" width="4.140625" style="5" customWidth="1"/>
    <col min="1806" max="1806" width="4.5703125" style="5" customWidth="1"/>
    <col min="1807" max="1813" width="3.28515625" style="5" customWidth="1"/>
    <col min="1814" max="1814" width="15" style="5" customWidth="1"/>
    <col min="1815" max="1815" width="15.28515625" style="5" customWidth="1"/>
    <col min="1816" max="1816" width="14.42578125" style="5" customWidth="1"/>
    <col min="1817" max="2046" width="9.140625" style="5"/>
    <col min="2047" max="2057" width="4.140625" style="5" customWidth="1"/>
    <col min="2058" max="2058" width="5" style="5" customWidth="1"/>
    <col min="2059" max="2061" width="4.140625" style="5" customWidth="1"/>
    <col min="2062" max="2062" width="4.5703125" style="5" customWidth="1"/>
    <col min="2063" max="2069" width="3.28515625" style="5" customWidth="1"/>
    <col min="2070" max="2070" width="15" style="5" customWidth="1"/>
    <col min="2071" max="2071" width="15.28515625" style="5" customWidth="1"/>
    <col min="2072" max="2072" width="14.42578125" style="5" customWidth="1"/>
    <col min="2073" max="2302" width="9.140625" style="5"/>
    <col min="2303" max="2313" width="4.140625" style="5" customWidth="1"/>
    <col min="2314" max="2314" width="5" style="5" customWidth="1"/>
    <col min="2315" max="2317" width="4.140625" style="5" customWidth="1"/>
    <col min="2318" max="2318" width="4.5703125" style="5" customWidth="1"/>
    <col min="2319" max="2325" width="3.28515625" style="5" customWidth="1"/>
    <col min="2326" max="2326" width="15" style="5" customWidth="1"/>
    <col min="2327" max="2327" width="15.28515625" style="5" customWidth="1"/>
    <col min="2328" max="2328" width="14.42578125" style="5" customWidth="1"/>
    <col min="2329" max="2558" width="9.140625" style="5"/>
    <col min="2559" max="2569" width="4.140625" style="5" customWidth="1"/>
    <col min="2570" max="2570" width="5" style="5" customWidth="1"/>
    <col min="2571" max="2573" width="4.140625" style="5" customWidth="1"/>
    <col min="2574" max="2574" width="4.5703125" style="5" customWidth="1"/>
    <col min="2575" max="2581" width="3.28515625" style="5" customWidth="1"/>
    <col min="2582" max="2582" width="15" style="5" customWidth="1"/>
    <col min="2583" max="2583" width="15.28515625" style="5" customWidth="1"/>
    <col min="2584" max="2584" width="14.42578125" style="5" customWidth="1"/>
    <col min="2585" max="2814" width="9.140625" style="5"/>
    <col min="2815" max="2825" width="4.140625" style="5" customWidth="1"/>
    <col min="2826" max="2826" width="5" style="5" customWidth="1"/>
    <col min="2827" max="2829" width="4.140625" style="5" customWidth="1"/>
    <col min="2830" max="2830" width="4.5703125" style="5" customWidth="1"/>
    <col min="2831" max="2837" width="3.28515625" style="5" customWidth="1"/>
    <col min="2838" max="2838" width="15" style="5" customWidth="1"/>
    <col min="2839" max="2839" width="15.28515625" style="5" customWidth="1"/>
    <col min="2840" max="2840" width="14.42578125" style="5" customWidth="1"/>
    <col min="2841" max="3070" width="9.140625" style="5"/>
    <col min="3071" max="3081" width="4.140625" style="5" customWidth="1"/>
    <col min="3082" max="3082" width="5" style="5" customWidth="1"/>
    <col min="3083" max="3085" width="4.140625" style="5" customWidth="1"/>
    <col min="3086" max="3086" width="4.5703125" style="5" customWidth="1"/>
    <col min="3087" max="3093" width="3.28515625" style="5" customWidth="1"/>
    <col min="3094" max="3094" width="15" style="5" customWidth="1"/>
    <col min="3095" max="3095" width="15.28515625" style="5" customWidth="1"/>
    <col min="3096" max="3096" width="14.42578125" style="5" customWidth="1"/>
    <col min="3097" max="3326" width="9.140625" style="5"/>
    <col min="3327" max="3337" width="4.140625" style="5" customWidth="1"/>
    <col min="3338" max="3338" width="5" style="5" customWidth="1"/>
    <col min="3339" max="3341" width="4.140625" style="5" customWidth="1"/>
    <col min="3342" max="3342" width="4.5703125" style="5" customWidth="1"/>
    <col min="3343" max="3349" width="3.28515625" style="5" customWidth="1"/>
    <col min="3350" max="3350" width="15" style="5" customWidth="1"/>
    <col min="3351" max="3351" width="15.28515625" style="5" customWidth="1"/>
    <col min="3352" max="3352" width="14.42578125" style="5" customWidth="1"/>
    <col min="3353" max="3582" width="9.140625" style="5"/>
    <col min="3583" max="3593" width="4.140625" style="5" customWidth="1"/>
    <col min="3594" max="3594" width="5" style="5" customWidth="1"/>
    <col min="3595" max="3597" width="4.140625" style="5" customWidth="1"/>
    <col min="3598" max="3598" width="4.5703125" style="5" customWidth="1"/>
    <col min="3599" max="3605" width="3.28515625" style="5" customWidth="1"/>
    <col min="3606" max="3606" width="15" style="5" customWidth="1"/>
    <col min="3607" max="3607" width="15.28515625" style="5" customWidth="1"/>
    <col min="3608" max="3608" width="14.42578125" style="5" customWidth="1"/>
    <col min="3609" max="3838" width="9.140625" style="5"/>
    <col min="3839" max="3849" width="4.140625" style="5" customWidth="1"/>
    <col min="3850" max="3850" width="5" style="5" customWidth="1"/>
    <col min="3851" max="3853" width="4.140625" style="5" customWidth="1"/>
    <col min="3854" max="3854" width="4.5703125" style="5" customWidth="1"/>
    <col min="3855" max="3861" width="3.28515625" style="5" customWidth="1"/>
    <col min="3862" max="3862" width="15" style="5" customWidth="1"/>
    <col min="3863" max="3863" width="15.28515625" style="5" customWidth="1"/>
    <col min="3864" max="3864" width="14.42578125" style="5" customWidth="1"/>
    <col min="3865" max="4094" width="9.140625" style="5"/>
    <col min="4095" max="4105" width="4.140625" style="5" customWidth="1"/>
    <col min="4106" max="4106" width="5" style="5" customWidth="1"/>
    <col min="4107" max="4109" width="4.140625" style="5" customWidth="1"/>
    <col min="4110" max="4110" width="4.5703125" style="5" customWidth="1"/>
    <col min="4111" max="4117" width="3.28515625" style="5" customWidth="1"/>
    <col min="4118" max="4118" width="15" style="5" customWidth="1"/>
    <col min="4119" max="4119" width="15.28515625" style="5" customWidth="1"/>
    <col min="4120" max="4120" width="14.42578125" style="5" customWidth="1"/>
    <col min="4121" max="4350" width="9.140625" style="5"/>
    <col min="4351" max="4361" width="4.140625" style="5" customWidth="1"/>
    <col min="4362" max="4362" width="5" style="5" customWidth="1"/>
    <col min="4363" max="4365" width="4.140625" style="5" customWidth="1"/>
    <col min="4366" max="4366" width="4.5703125" style="5" customWidth="1"/>
    <col min="4367" max="4373" width="3.28515625" style="5" customWidth="1"/>
    <col min="4374" max="4374" width="15" style="5" customWidth="1"/>
    <col min="4375" max="4375" width="15.28515625" style="5" customWidth="1"/>
    <col min="4376" max="4376" width="14.42578125" style="5" customWidth="1"/>
    <col min="4377" max="4606" width="9.140625" style="5"/>
    <col min="4607" max="4617" width="4.140625" style="5" customWidth="1"/>
    <col min="4618" max="4618" width="5" style="5" customWidth="1"/>
    <col min="4619" max="4621" width="4.140625" style="5" customWidth="1"/>
    <col min="4622" max="4622" width="4.5703125" style="5" customWidth="1"/>
    <col min="4623" max="4629" width="3.28515625" style="5" customWidth="1"/>
    <col min="4630" max="4630" width="15" style="5" customWidth="1"/>
    <col min="4631" max="4631" width="15.28515625" style="5" customWidth="1"/>
    <col min="4632" max="4632" width="14.42578125" style="5" customWidth="1"/>
    <col min="4633" max="4862" width="9.140625" style="5"/>
    <col min="4863" max="4873" width="4.140625" style="5" customWidth="1"/>
    <col min="4874" max="4874" width="5" style="5" customWidth="1"/>
    <col min="4875" max="4877" width="4.140625" style="5" customWidth="1"/>
    <col min="4878" max="4878" width="4.5703125" style="5" customWidth="1"/>
    <col min="4879" max="4885" width="3.28515625" style="5" customWidth="1"/>
    <col min="4886" max="4886" width="15" style="5" customWidth="1"/>
    <col min="4887" max="4887" width="15.28515625" style="5" customWidth="1"/>
    <col min="4888" max="4888" width="14.42578125" style="5" customWidth="1"/>
    <col min="4889" max="5118" width="9.140625" style="5"/>
    <col min="5119" max="5129" width="4.140625" style="5" customWidth="1"/>
    <col min="5130" max="5130" width="5" style="5" customWidth="1"/>
    <col min="5131" max="5133" width="4.140625" style="5" customWidth="1"/>
    <col min="5134" max="5134" width="4.5703125" style="5" customWidth="1"/>
    <col min="5135" max="5141" width="3.28515625" style="5" customWidth="1"/>
    <col min="5142" max="5142" width="15" style="5" customWidth="1"/>
    <col min="5143" max="5143" width="15.28515625" style="5" customWidth="1"/>
    <col min="5144" max="5144" width="14.42578125" style="5" customWidth="1"/>
    <col min="5145" max="5374" width="9.140625" style="5"/>
    <col min="5375" max="5385" width="4.140625" style="5" customWidth="1"/>
    <col min="5386" max="5386" width="5" style="5" customWidth="1"/>
    <col min="5387" max="5389" width="4.140625" style="5" customWidth="1"/>
    <col min="5390" max="5390" width="4.5703125" style="5" customWidth="1"/>
    <col min="5391" max="5397" width="3.28515625" style="5" customWidth="1"/>
    <col min="5398" max="5398" width="15" style="5" customWidth="1"/>
    <col min="5399" max="5399" width="15.28515625" style="5" customWidth="1"/>
    <col min="5400" max="5400" width="14.42578125" style="5" customWidth="1"/>
    <col min="5401" max="5630" width="9.140625" style="5"/>
    <col min="5631" max="5641" width="4.140625" style="5" customWidth="1"/>
    <col min="5642" max="5642" width="5" style="5" customWidth="1"/>
    <col min="5643" max="5645" width="4.140625" style="5" customWidth="1"/>
    <col min="5646" max="5646" width="4.5703125" style="5" customWidth="1"/>
    <col min="5647" max="5653" width="3.28515625" style="5" customWidth="1"/>
    <col min="5654" max="5654" width="15" style="5" customWidth="1"/>
    <col min="5655" max="5655" width="15.28515625" style="5" customWidth="1"/>
    <col min="5656" max="5656" width="14.42578125" style="5" customWidth="1"/>
    <col min="5657" max="5886" width="9.140625" style="5"/>
    <col min="5887" max="5897" width="4.140625" style="5" customWidth="1"/>
    <col min="5898" max="5898" width="5" style="5" customWidth="1"/>
    <col min="5899" max="5901" width="4.140625" style="5" customWidth="1"/>
    <col min="5902" max="5902" width="4.5703125" style="5" customWidth="1"/>
    <col min="5903" max="5909" width="3.28515625" style="5" customWidth="1"/>
    <col min="5910" max="5910" width="15" style="5" customWidth="1"/>
    <col min="5911" max="5911" width="15.28515625" style="5" customWidth="1"/>
    <col min="5912" max="5912" width="14.42578125" style="5" customWidth="1"/>
    <col min="5913" max="6142" width="9.140625" style="5"/>
    <col min="6143" max="6153" width="4.140625" style="5" customWidth="1"/>
    <col min="6154" max="6154" width="5" style="5" customWidth="1"/>
    <col min="6155" max="6157" width="4.140625" style="5" customWidth="1"/>
    <col min="6158" max="6158" width="4.5703125" style="5" customWidth="1"/>
    <col min="6159" max="6165" width="3.28515625" style="5" customWidth="1"/>
    <col min="6166" max="6166" width="15" style="5" customWidth="1"/>
    <col min="6167" max="6167" width="15.28515625" style="5" customWidth="1"/>
    <col min="6168" max="6168" width="14.42578125" style="5" customWidth="1"/>
    <col min="6169" max="6398" width="9.140625" style="5"/>
    <col min="6399" max="6409" width="4.140625" style="5" customWidth="1"/>
    <col min="6410" max="6410" width="5" style="5" customWidth="1"/>
    <col min="6411" max="6413" width="4.140625" style="5" customWidth="1"/>
    <col min="6414" max="6414" width="4.5703125" style="5" customWidth="1"/>
    <col min="6415" max="6421" width="3.28515625" style="5" customWidth="1"/>
    <col min="6422" max="6422" width="15" style="5" customWidth="1"/>
    <col min="6423" max="6423" width="15.28515625" style="5" customWidth="1"/>
    <col min="6424" max="6424" width="14.42578125" style="5" customWidth="1"/>
    <col min="6425" max="6654" width="9.140625" style="5"/>
    <col min="6655" max="6665" width="4.140625" style="5" customWidth="1"/>
    <col min="6666" max="6666" width="5" style="5" customWidth="1"/>
    <col min="6667" max="6669" width="4.140625" style="5" customWidth="1"/>
    <col min="6670" max="6670" width="4.5703125" style="5" customWidth="1"/>
    <col min="6671" max="6677" width="3.28515625" style="5" customWidth="1"/>
    <col min="6678" max="6678" width="15" style="5" customWidth="1"/>
    <col min="6679" max="6679" width="15.28515625" style="5" customWidth="1"/>
    <col min="6680" max="6680" width="14.42578125" style="5" customWidth="1"/>
    <col min="6681" max="6910" width="9.140625" style="5"/>
    <col min="6911" max="6921" width="4.140625" style="5" customWidth="1"/>
    <col min="6922" max="6922" width="5" style="5" customWidth="1"/>
    <col min="6923" max="6925" width="4.140625" style="5" customWidth="1"/>
    <col min="6926" max="6926" width="4.5703125" style="5" customWidth="1"/>
    <col min="6927" max="6933" width="3.28515625" style="5" customWidth="1"/>
    <col min="6934" max="6934" width="15" style="5" customWidth="1"/>
    <col min="6935" max="6935" width="15.28515625" style="5" customWidth="1"/>
    <col min="6936" max="6936" width="14.42578125" style="5" customWidth="1"/>
    <col min="6937" max="7166" width="9.140625" style="5"/>
    <col min="7167" max="7177" width="4.140625" style="5" customWidth="1"/>
    <col min="7178" max="7178" width="5" style="5" customWidth="1"/>
    <col min="7179" max="7181" width="4.140625" style="5" customWidth="1"/>
    <col min="7182" max="7182" width="4.5703125" style="5" customWidth="1"/>
    <col min="7183" max="7189" width="3.28515625" style="5" customWidth="1"/>
    <col min="7190" max="7190" width="15" style="5" customWidth="1"/>
    <col min="7191" max="7191" width="15.28515625" style="5" customWidth="1"/>
    <col min="7192" max="7192" width="14.42578125" style="5" customWidth="1"/>
    <col min="7193" max="7422" width="9.140625" style="5"/>
    <col min="7423" max="7433" width="4.140625" style="5" customWidth="1"/>
    <col min="7434" max="7434" width="5" style="5" customWidth="1"/>
    <col min="7435" max="7437" width="4.140625" style="5" customWidth="1"/>
    <col min="7438" max="7438" width="4.5703125" style="5" customWidth="1"/>
    <col min="7439" max="7445" width="3.28515625" style="5" customWidth="1"/>
    <col min="7446" max="7446" width="15" style="5" customWidth="1"/>
    <col min="7447" max="7447" width="15.28515625" style="5" customWidth="1"/>
    <col min="7448" max="7448" width="14.42578125" style="5" customWidth="1"/>
    <col min="7449" max="7678" width="9.140625" style="5"/>
    <col min="7679" max="7689" width="4.140625" style="5" customWidth="1"/>
    <col min="7690" max="7690" width="5" style="5" customWidth="1"/>
    <col min="7691" max="7693" width="4.140625" style="5" customWidth="1"/>
    <col min="7694" max="7694" width="4.5703125" style="5" customWidth="1"/>
    <col min="7695" max="7701" width="3.28515625" style="5" customWidth="1"/>
    <col min="7702" max="7702" width="15" style="5" customWidth="1"/>
    <col min="7703" max="7703" width="15.28515625" style="5" customWidth="1"/>
    <col min="7704" max="7704" width="14.42578125" style="5" customWidth="1"/>
    <col min="7705" max="7934" width="9.140625" style="5"/>
    <col min="7935" max="7945" width="4.140625" style="5" customWidth="1"/>
    <col min="7946" max="7946" width="5" style="5" customWidth="1"/>
    <col min="7947" max="7949" width="4.140625" style="5" customWidth="1"/>
    <col min="7950" max="7950" width="4.5703125" style="5" customWidth="1"/>
    <col min="7951" max="7957" width="3.28515625" style="5" customWidth="1"/>
    <col min="7958" max="7958" width="15" style="5" customWidth="1"/>
    <col min="7959" max="7959" width="15.28515625" style="5" customWidth="1"/>
    <col min="7960" max="7960" width="14.42578125" style="5" customWidth="1"/>
    <col min="7961" max="8190" width="9.140625" style="5"/>
    <col min="8191" max="8201" width="4.140625" style="5" customWidth="1"/>
    <col min="8202" max="8202" width="5" style="5" customWidth="1"/>
    <col min="8203" max="8205" width="4.140625" style="5" customWidth="1"/>
    <col min="8206" max="8206" width="4.5703125" style="5" customWidth="1"/>
    <col min="8207" max="8213" width="3.28515625" style="5" customWidth="1"/>
    <col min="8214" max="8214" width="15" style="5" customWidth="1"/>
    <col min="8215" max="8215" width="15.28515625" style="5" customWidth="1"/>
    <col min="8216" max="8216" width="14.42578125" style="5" customWidth="1"/>
    <col min="8217" max="8446" width="9.140625" style="5"/>
    <col min="8447" max="8457" width="4.140625" style="5" customWidth="1"/>
    <col min="8458" max="8458" width="5" style="5" customWidth="1"/>
    <col min="8459" max="8461" width="4.140625" style="5" customWidth="1"/>
    <col min="8462" max="8462" width="4.5703125" style="5" customWidth="1"/>
    <col min="8463" max="8469" width="3.28515625" style="5" customWidth="1"/>
    <col min="8470" max="8470" width="15" style="5" customWidth="1"/>
    <col min="8471" max="8471" width="15.28515625" style="5" customWidth="1"/>
    <col min="8472" max="8472" width="14.42578125" style="5" customWidth="1"/>
    <col min="8473" max="8702" width="9.140625" style="5"/>
    <col min="8703" max="8713" width="4.140625" style="5" customWidth="1"/>
    <col min="8714" max="8714" width="5" style="5" customWidth="1"/>
    <col min="8715" max="8717" width="4.140625" style="5" customWidth="1"/>
    <col min="8718" max="8718" width="4.5703125" style="5" customWidth="1"/>
    <col min="8719" max="8725" width="3.28515625" style="5" customWidth="1"/>
    <col min="8726" max="8726" width="15" style="5" customWidth="1"/>
    <col min="8727" max="8727" width="15.28515625" style="5" customWidth="1"/>
    <col min="8728" max="8728" width="14.42578125" style="5" customWidth="1"/>
    <col min="8729" max="8958" width="9.140625" style="5"/>
    <col min="8959" max="8969" width="4.140625" style="5" customWidth="1"/>
    <col min="8970" max="8970" width="5" style="5" customWidth="1"/>
    <col min="8971" max="8973" width="4.140625" style="5" customWidth="1"/>
    <col min="8974" max="8974" width="4.5703125" style="5" customWidth="1"/>
    <col min="8975" max="8981" width="3.28515625" style="5" customWidth="1"/>
    <col min="8982" max="8982" width="15" style="5" customWidth="1"/>
    <col min="8983" max="8983" width="15.28515625" style="5" customWidth="1"/>
    <col min="8984" max="8984" width="14.42578125" style="5" customWidth="1"/>
    <col min="8985" max="9214" width="9.140625" style="5"/>
    <col min="9215" max="9225" width="4.140625" style="5" customWidth="1"/>
    <col min="9226" max="9226" width="5" style="5" customWidth="1"/>
    <col min="9227" max="9229" width="4.140625" style="5" customWidth="1"/>
    <col min="9230" max="9230" width="4.5703125" style="5" customWidth="1"/>
    <col min="9231" max="9237" width="3.28515625" style="5" customWidth="1"/>
    <col min="9238" max="9238" width="15" style="5" customWidth="1"/>
    <col min="9239" max="9239" width="15.28515625" style="5" customWidth="1"/>
    <col min="9240" max="9240" width="14.42578125" style="5" customWidth="1"/>
    <col min="9241" max="9470" width="9.140625" style="5"/>
    <col min="9471" max="9481" width="4.140625" style="5" customWidth="1"/>
    <col min="9482" max="9482" width="5" style="5" customWidth="1"/>
    <col min="9483" max="9485" width="4.140625" style="5" customWidth="1"/>
    <col min="9486" max="9486" width="4.5703125" style="5" customWidth="1"/>
    <col min="9487" max="9493" width="3.28515625" style="5" customWidth="1"/>
    <col min="9494" max="9494" width="15" style="5" customWidth="1"/>
    <col min="9495" max="9495" width="15.28515625" style="5" customWidth="1"/>
    <col min="9496" max="9496" width="14.42578125" style="5" customWidth="1"/>
    <col min="9497" max="9726" width="9.140625" style="5"/>
    <col min="9727" max="9737" width="4.140625" style="5" customWidth="1"/>
    <col min="9738" max="9738" width="5" style="5" customWidth="1"/>
    <col min="9739" max="9741" width="4.140625" style="5" customWidth="1"/>
    <col min="9742" max="9742" width="4.5703125" style="5" customWidth="1"/>
    <col min="9743" max="9749" width="3.28515625" style="5" customWidth="1"/>
    <col min="9750" max="9750" width="15" style="5" customWidth="1"/>
    <col min="9751" max="9751" width="15.28515625" style="5" customWidth="1"/>
    <col min="9752" max="9752" width="14.42578125" style="5" customWidth="1"/>
    <col min="9753" max="9982" width="9.140625" style="5"/>
    <col min="9983" max="9993" width="4.140625" style="5" customWidth="1"/>
    <col min="9994" max="9994" width="5" style="5" customWidth="1"/>
    <col min="9995" max="9997" width="4.140625" style="5" customWidth="1"/>
    <col min="9998" max="9998" width="4.5703125" style="5" customWidth="1"/>
    <col min="9999" max="10005" width="3.28515625" style="5" customWidth="1"/>
    <col min="10006" max="10006" width="15" style="5" customWidth="1"/>
    <col min="10007" max="10007" width="15.28515625" style="5" customWidth="1"/>
    <col min="10008" max="10008" width="14.42578125" style="5" customWidth="1"/>
    <col min="10009" max="10238" width="9.140625" style="5"/>
    <col min="10239" max="10249" width="4.140625" style="5" customWidth="1"/>
    <col min="10250" max="10250" width="5" style="5" customWidth="1"/>
    <col min="10251" max="10253" width="4.140625" style="5" customWidth="1"/>
    <col min="10254" max="10254" width="4.5703125" style="5" customWidth="1"/>
    <col min="10255" max="10261" width="3.28515625" style="5" customWidth="1"/>
    <col min="10262" max="10262" width="15" style="5" customWidth="1"/>
    <col min="10263" max="10263" width="15.28515625" style="5" customWidth="1"/>
    <col min="10264" max="10264" width="14.42578125" style="5" customWidth="1"/>
    <col min="10265" max="10494" width="9.140625" style="5"/>
    <col min="10495" max="10505" width="4.140625" style="5" customWidth="1"/>
    <col min="10506" max="10506" width="5" style="5" customWidth="1"/>
    <col min="10507" max="10509" width="4.140625" style="5" customWidth="1"/>
    <col min="10510" max="10510" width="4.5703125" style="5" customWidth="1"/>
    <col min="10511" max="10517" width="3.28515625" style="5" customWidth="1"/>
    <col min="10518" max="10518" width="15" style="5" customWidth="1"/>
    <col min="10519" max="10519" width="15.28515625" style="5" customWidth="1"/>
    <col min="10520" max="10520" width="14.42578125" style="5" customWidth="1"/>
    <col min="10521" max="10750" width="9.140625" style="5"/>
    <col min="10751" max="10761" width="4.140625" style="5" customWidth="1"/>
    <col min="10762" max="10762" width="5" style="5" customWidth="1"/>
    <col min="10763" max="10765" width="4.140625" style="5" customWidth="1"/>
    <col min="10766" max="10766" width="4.5703125" style="5" customWidth="1"/>
    <col min="10767" max="10773" width="3.28515625" style="5" customWidth="1"/>
    <col min="10774" max="10774" width="15" style="5" customWidth="1"/>
    <col min="10775" max="10775" width="15.28515625" style="5" customWidth="1"/>
    <col min="10776" max="10776" width="14.42578125" style="5" customWidth="1"/>
    <col min="10777" max="11006" width="9.140625" style="5"/>
    <col min="11007" max="11017" width="4.140625" style="5" customWidth="1"/>
    <col min="11018" max="11018" width="5" style="5" customWidth="1"/>
    <col min="11019" max="11021" width="4.140625" style="5" customWidth="1"/>
    <col min="11022" max="11022" width="4.5703125" style="5" customWidth="1"/>
    <col min="11023" max="11029" width="3.28515625" style="5" customWidth="1"/>
    <col min="11030" max="11030" width="15" style="5" customWidth="1"/>
    <col min="11031" max="11031" width="15.28515625" style="5" customWidth="1"/>
    <col min="11032" max="11032" width="14.42578125" style="5" customWidth="1"/>
    <col min="11033" max="11262" width="9.140625" style="5"/>
    <col min="11263" max="11273" width="4.140625" style="5" customWidth="1"/>
    <col min="11274" max="11274" width="5" style="5" customWidth="1"/>
    <col min="11275" max="11277" width="4.140625" style="5" customWidth="1"/>
    <col min="11278" max="11278" width="4.5703125" style="5" customWidth="1"/>
    <col min="11279" max="11285" width="3.28515625" style="5" customWidth="1"/>
    <col min="11286" max="11286" width="15" style="5" customWidth="1"/>
    <col min="11287" max="11287" width="15.28515625" style="5" customWidth="1"/>
    <col min="11288" max="11288" width="14.42578125" style="5" customWidth="1"/>
    <col min="11289" max="11518" width="9.140625" style="5"/>
    <col min="11519" max="11529" width="4.140625" style="5" customWidth="1"/>
    <col min="11530" max="11530" width="5" style="5" customWidth="1"/>
    <col min="11531" max="11533" width="4.140625" style="5" customWidth="1"/>
    <col min="11534" max="11534" width="4.5703125" style="5" customWidth="1"/>
    <col min="11535" max="11541" width="3.28515625" style="5" customWidth="1"/>
    <col min="11542" max="11542" width="15" style="5" customWidth="1"/>
    <col min="11543" max="11543" width="15.28515625" style="5" customWidth="1"/>
    <col min="11544" max="11544" width="14.42578125" style="5" customWidth="1"/>
    <col min="11545" max="11774" width="9.140625" style="5"/>
    <col min="11775" max="11785" width="4.140625" style="5" customWidth="1"/>
    <col min="11786" max="11786" width="5" style="5" customWidth="1"/>
    <col min="11787" max="11789" width="4.140625" style="5" customWidth="1"/>
    <col min="11790" max="11790" width="4.5703125" style="5" customWidth="1"/>
    <col min="11791" max="11797" width="3.28515625" style="5" customWidth="1"/>
    <col min="11798" max="11798" width="15" style="5" customWidth="1"/>
    <col min="11799" max="11799" width="15.28515625" style="5" customWidth="1"/>
    <col min="11800" max="11800" width="14.42578125" style="5" customWidth="1"/>
    <col min="11801" max="12030" width="9.140625" style="5"/>
    <col min="12031" max="12041" width="4.140625" style="5" customWidth="1"/>
    <col min="12042" max="12042" width="5" style="5" customWidth="1"/>
    <col min="12043" max="12045" width="4.140625" style="5" customWidth="1"/>
    <col min="12046" max="12046" width="4.5703125" style="5" customWidth="1"/>
    <col min="12047" max="12053" width="3.28515625" style="5" customWidth="1"/>
    <col min="12054" max="12054" width="15" style="5" customWidth="1"/>
    <col min="12055" max="12055" width="15.28515625" style="5" customWidth="1"/>
    <col min="12056" max="12056" width="14.42578125" style="5" customWidth="1"/>
    <col min="12057" max="12286" width="9.140625" style="5"/>
    <col min="12287" max="12297" width="4.140625" style="5" customWidth="1"/>
    <col min="12298" max="12298" width="5" style="5" customWidth="1"/>
    <col min="12299" max="12301" width="4.140625" style="5" customWidth="1"/>
    <col min="12302" max="12302" width="4.5703125" style="5" customWidth="1"/>
    <col min="12303" max="12309" width="3.28515625" style="5" customWidth="1"/>
    <col min="12310" max="12310" width="15" style="5" customWidth="1"/>
    <col min="12311" max="12311" width="15.28515625" style="5" customWidth="1"/>
    <col min="12312" max="12312" width="14.42578125" style="5" customWidth="1"/>
    <col min="12313" max="12542" width="9.140625" style="5"/>
    <col min="12543" max="12553" width="4.140625" style="5" customWidth="1"/>
    <col min="12554" max="12554" width="5" style="5" customWidth="1"/>
    <col min="12555" max="12557" width="4.140625" style="5" customWidth="1"/>
    <col min="12558" max="12558" width="4.5703125" style="5" customWidth="1"/>
    <col min="12559" max="12565" width="3.28515625" style="5" customWidth="1"/>
    <col min="12566" max="12566" width="15" style="5" customWidth="1"/>
    <col min="12567" max="12567" width="15.28515625" style="5" customWidth="1"/>
    <col min="12568" max="12568" width="14.42578125" style="5" customWidth="1"/>
    <col min="12569" max="12798" width="9.140625" style="5"/>
    <col min="12799" max="12809" width="4.140625" style="5" customWidth="1"/>
    <col min="12810" max="12810" width="5" style="5" customWidth="1"/>
    <col min="12811" max="12813" width="4.140625" style="5" customWidth="1"/>
    <col min="12814" max="12814" width="4.5703125" style="5" customWidth="1"/>
    <col min="12815" max="12821" width="3.28515625" style="5" customWidth="1"/>
    <col min="12822" max="12822" width="15" style="5" customWidth="1"/>
    <col min="12823" max="12823" width="15.28515625" style="5" customWidth="1"/>
    <col min="12824" max="12824" width="14.42578125" style="5" customWidth="1"/>
    <col min="12825" max="13054" width="9.140625" style="5"/>
    <col min="13055" max="13065" width="4.140625" style="5" customWidth="1"/>
    <col min="13066" max="13066" width="5" style="5" customWidth="1"/>
    <col min="13067" max="13069" width="4.140625" style="5" customWidth="1"/>
    <col min="13070" max="13070" width="4.5703125" style="5" customWidth="1"/>
    <col min="13071" max="13077" width="3.28515625" style="5" customWidth="1"/>
    <col min="13078" max="13078" width="15" style="5" customWidth="1"/>
    <col min="13079" max="13079" width="15.28515625" style="5" customWidth="1"/>
    <col min="13080" max="13080" width="14.42578125" style="5" customWidth="1"/>
    <col min="13081" max="13310" width="9.140625" style="5"/>
    <col min="13311" max="13321" width="4.140625" style="5" customWidth="1"/>
    <col min="13322" max="13322" width="5" style="5" customWidth="1"/>
    <col min="13323" max="13325" width="4.140625" style="5" customWidth="1"/>
    <col min="13326" max="13326" width="4.5703125" style="5" customWidth="1"/>
    <col min="13327" max="13333" width="3.28515625" style="5" customWidth="1"/>
    <col min="13334" max="13334" width="15" style="5" customWidth="1"/>
    <col min="13335" max="13335" width="15.28515625" style="5" customWidth="1"/>
    <col min="13336" max="13336" width="14.42578125" style="5" customWidth="1"/>
    <col min="13337" max="13566" width="9.140625" style="5"/>
    <col min="13567" max="13577" width="4.140625" style="5" customWidth="1"/>
    <col min="13578" max="13578" width="5" style="5" customWidth="1"/>
    <col min="13579" max="13581" width="4.140625" style="5" customWidth="1"/>
    <col min="13582" max="13582" width="4.5703125" style="5" customWidth="1"/>
    <col min="13583" max="13589" width="3.28515625" style="5" customWidth="1"/>
    <col min="13590" max="13590" width="15" style="5" customWidth="1"/>
    <col min="13591" max="13591" width="15.28515625" style="5" customWidth="1"/>
    <col min="13592" max="13592" width="14.42578125" style="5" customWidth="1"/>
    <col min="13593" max="13822" width="9.140625" style="5"/>
    <col min="13823" max="13833" width="4.140625" style="5" customWidth="1"/>
    <col min="13834" max="13834" width="5" style="5" customWidth="1"/>
    <col min="13835" max="13837" width="4.140625" style="5" customWidth="1"/>
    <col min="13838" max="13838" width="4.5703125" style="5" customWidth="1"/>
    <col min="13839" max="13845" width="3.28515625" style="5" customWidth="1"/>
    <col min="13846" max="13846" width="15" style="5" customWidth="1"/>
    <col min="13847" max="13847" width="15.28515625" style="5" customWidth="1"/>
    <col min="13848" max="13848" width="14.42578125" style="5" customWidth="1"/>
    <col min="13849" max="14078" width="9.140625" style="5"/>
    <col min="14079" max="14089" width="4.140625" style="5" customWidth="1"/>
    <col min="14090" max="14090" width="5" style="5" customWidth="1"/>
    <col min="14091" max="14093" width="4.140625" style="5" customWidth="1"/>
    <col min="14094" max="14094" width="4.5703125" style="5" customWidth="1"/>
    <col min="14095" max="14101" width="3.28515625" style="5" customWidth="1"/>
    <col min="14102" max="14102" width="15" style="5" customWidth="1"/>
    <col min="14103" max="14103" width="15.28515625" style="5" customWidth="1"/>
    <col min="14104" max="14104" width="14.42578125" style="5" customWidth="1"/>
    <col min="14105" max="14334" width="9.140625" style="5"/>
    <col min="14335" max="14345" width="4.140625" style="5" customWidth="1"/>
    <col min="14346" max="14346" width="5" style="5" customWidth="1"/>
    <col min="14347" max="14349" width="4.140625" style="5" customWidth="1"/>
    <col min="14350" max="14350" width="4.5703125" style="5" customWidth="1"/>
    <col min="14351" max="14357" width="3.28515625" style="5" customWidth="1"/>
    <col min="14358" max="14358" width="15" style="5" customWidth="1"/>
    <col min="14359" max="14359" width="15.28515625" style="5" customWidth="1"/>
    <col min="14360" max="14360" width="14.42578125" style="5" customWidth="1"/>
    <col min="14361" max="14590" width="9.140625" style="5"/>
    <col min="14591" max="14601" width="4.140625" style="5" customWidth="1"/>
    <col min="14602" max="14602" width="5" style="5" customWidth="1"/>
    <col min="14603" max="14605" width="4.140625" style="5" customWidth="1"/>
    <col min="14606" max="14606" width="4.5703125" style="5" customWidth="1"/>
    <col min="14607" max="14613" width="3.28515625" style="5" customWidth="1"/>
    <col min="14614" max="14614" width="15" style="5" customWidth="1"/>
    <col min="14615" max="14615" width="15.28515625" style="5" customWidth="1"/>
    <col min="14616" max="14616" width="14.42578125" style="5" customWidth="1"/>
    <col min="14617" max="14846" width="9.140625" style="5"/>
    <col min="14847" max="14857" width="4.140625" style="5" customWidth="1"/>
    <col min="14858" max="14858" width="5" style="5" customWidth="1"/>
    <col min="14859" max="14861" width="4.140625" style="5" customWidth="1"/>
    <col min="14862" max="14862" width="4.5703125" style="5" customWidth="1"/>
    <col min="14863" max="14869" width="3.28515625" style="5" customWidth="1"/>
    <col min="14870" max="14870" width="15" style="5" customWidth="1"/>
    <col min="14871" max="14871" width="15.28515625" style="5" customWidth="1"/>
    <col min="14872" max="14872" width="14.42578125" style="5" customWidth="1"/>
    <col min="14873" max="15102" width="9.140625" style="5"/>
    <col min="15103" max="15113" width="4.140625" style="5" customWidth="1"/>
    <col min="15114" max="15114" width="5" style="5" customWidth="1"/>
    <col min="15115" max="15117" width="4.140625" style="5" customWidth="1"/>
    <col min="15118" max="15118" width="4.5703125" style="5" customWidth="1"/>
    <col min="15119" max="15125" width="3.28515625" style="5" customWidth="1"/>
    <col min="15126" max="15126" width="15" style="5" customWidth="1"/>
    <col min="15127" max="15127" width="15.28515625" style="5" customWidth="1"/>
    <col min="15128" max="15128" width="14.42578125" style="5" customWidth="1"/>
    <col min="15129" max="15358" width="9.140625" style="5"/>
    <col min="15359" max="15369" width="4.140625" style="5" customWidth="1"/>
    <col min="15370" max="15370" width="5" style="5" customWidth="1"/>
    <col min="15371" max="15373" width="4.140625" style="5" customWidth="1"/>
    <col min="15374" max="15374" width="4.5703125" style="5" customWidth="1"/>
    <col min="15375" max="15381" width="3.28515625" style="5" customWidth="1"/>
    <col min="15382" max="15382" width="15" style="5" customWidth="1"/>
    <col min="15383" max="15383" width="15.28515625" style="5" customWidth="1"/>
    <col min="15384" max="15384" width="14.42578125" style="5" customWidth="1"/>
    <col min="15385" max="15614" width="9.140625" style="5"/>
    <col min="15615" max="15625" width="4.140625" style="5" customWidth="1"/>
    <col min="15626" max="15626" width="5" style="5" customWidth="1"/>
    <col min="15627" max="15629" width="4.140625" style="5" customWidth="1"/>
    <col min="15630" max="15630" width="4.5703125" style="5" customWidth="1"/>
    <col min="15631" max="15637" width="3.28515625" style="5" customWidth="1"/>
    <col min="15638" max="15638" width="15" style="5" customWidth="1"/>
    <col min="15639" max="15639" width="15.28515625" style="5" customWidth="1"/>
    <col min="15640" max="15640" width="14.42578125" style="5" customWidth="1"/>
    <col min="15641" max="15870" width="9.140625" style="5"/>
    <col min="15871" max="15881" width="4.140625" style="5" customWidth="1"/>
    <col min="15882" max="15882" width="5" style="5" customWidth="1"/>
    <col min="15883" max="15885" width="4.140625" style="5" customWidth="1"/>
    <col min="15886" max="15886" width="4.5703125" style="5" customWidth="1"/>
    <col min="15887" max="15893" width="3.28515625" style="5" customWidth="1"/>
    <col min="15894" max="15894" width="15" style="5" customWidth="1"/>
    <col min="15895" max="15895" width="15.28515625" style="5" customWidth="1"/>
    <col min="15896" max="15896" width="14.42578125" style="5" customWidth="1"/>
    <col min="15897" max="16126" width="9.140625" style="5"/>
    <col min="16127" max="16137" width="4.140625" style="5" customWidth="1"/>
    <col min="16138" max="16138" width="5" style="5" customWidth="1"/>
    <col min="16139" max="16141" width="4.140625" style="5" customWidth="1"/>
    <col min="16142" max="16142" width="4.5703125" style="5" customWidth="1"/>
    <col min="16143" max="16149" width="3.28515625" style="5" customWidth="1"/>
    <col min="16150" max="16150" width="15" style="5" customWidth="1"/>
    <col min="16151" max="16151" width="15.28515625" style="5" customWidth="1"/>
    <col min="16152" max="16152" width="14.42578125" style="5" customWidth="1"/>
    <col min="16153" max="16384" width="9.140625" style="5"/>
  </cols>
  <sheetData>
    <row r="1" spans="1:6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6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6" ht="14.25">
      <c r="A3" s="26" t="s">
        <v>565</v>
      </c>
      <c r="B3" s="74"/>
      <c r="C3" s="273" t="str">
        <f>Деклар!G7</f>
        <v>2020 год</v>
      </c>
      <c r="D3" s="74"/>
      <c r="E3" s="79"/>
      <c r="F3" s="79"/>
    </row>
    <row r="4" spans="1:6" ht="15.75">
      <c r="A4" s="1025" t="s">
        <v>114</v>
      </c>
      <c r="B4" s="1025"/>
      <c r="C4" s="1025"/>
      <c r="D4" s="1025"/>
      <c r="E4" s="1025"/>
      <c r="F4" s="1025"/>
    </row>
    <row r="5" spans="1:6">
      <c r="A5" s="933" t="s">
        <v>687</v>
      </c>
      <c r="B5" s="933"/>
      <c r="C5" s="933"/>
      <c r="D5" s="933"/>
      <c r="E5" s="933"/>
      <c r="F5" s="933"/>
    </row>
    <row r="6" spans="1:6">
      <c r="A6" s="75"/>
      <c r="B6" s="75"/>
      <c r="C6" s="75"/>
      <c r="D6" s="75"/>
      <c r="E6" s="75"/>
      <c r="F6" s="75"/>
    </row>
    <row r="7" spans="1:6" ht="13.5" thickBot="1">
      <c r="A7" s="1026" t="s">
        <v>357</v>
      </c>
      <c r="B7" s="1026"/>
      <c r="C7" s="1026"/>
      <c r="D7" s="1026"/>
      <c r="E7" s="1026"/>
      <c r="F7" s="1026"/>
    </row>
    <row r="8" spans="1:6" ht="60.75" thickBot="1">
      <c r="A8" s="118" t="s">
        <v>242</v>
      </c>
      <c r="B8" s="97" t="s">
        <v>348</v>
      </c>
      <c r="C8" s="96" t="s">
        <v>349</v>
      </c>
      <c r="D8" s="95" t="s">
        <v>350</v>
      </c>
      <c r="E8" s="134" t="s">
        <v>351</v>
      </c>
      <c r="F8" s="171" t="s">
        <v>352</v>
      </c>
    </row>
    <row r="9" spans="1:6" ht="13.5" thickBot="1">
      <c r="A9" s="48">
        <v>1</v>
      </c>
      <c r="B9" s="125">
        <v>2</v>
      </c>
      <c r="C9" s="49">
        <v>3</v>
      </c>
      <c r="D9" s="49">
        <v>4</v>
      </c>
      <c r="E9" s="125">
        <v>5</v>
      </c>
      <c r="F9" s="65">
        <v>6</v>
      </c>
    </row>
    <row r="10" spans="1:6">
      <c r="A10" s="131">
        <v>1</v>
      </c>
      <c r="B10" s="156" t="s">
        <v>353</v>
      </c>
      <c r="C10" s="635"/>
      <c r="D10" s="625"/>
      <c r="E10" s="626"/>
      <c r="F10" s="636"/>
    </row>
    <row r="11" spans="1:6">
      <c r="A11" s="42">
        <v>2</v>
      </c>
      <c r="B11" s="33" t="s">
        <v>354</v>
      </c>
      <c r="C11" s="539"/>
      <c r="D11" s="628"/>
      <c r="E11" s="629"/>
      <c r="F11" s="586"/>
    </row>
    <row r="12" spans="1:6">
      <c r="A12" s="157">
        <v>3</v>
      </c>
      <c r="B12" s="33" t="s">
        <v>355</v>
      </c>
      <c r="C12" s="637"/>
      <c r="D12" s="628"/>
      <c r="E12" s="629"/>
      <c r="F12" s="586"/>
    </row>
    <row r="13" spans="1:6" ht="13.5" thickBot="1">
      <c r="A13" s="158">
        <v>4</v>
      </c>
      <c r="B13" s="159" t="s">
        <v>356</v>
      </c>
      <c r="C13" s="638"/>
      <c r="D13" s="639"/>
      <c r="E13" s="640"/>
      <c r="F13" s="641"/>
    </row>
    <row r="14" spans="1:6" ht="13.5" thickBot="1">
      <c r="A14" s="160"/>
      <c r="B14" s="1149" t="s">
        <v>262</v>
      </c>
      <c r="C14" s="1150"/>
      <c r="D14" s="1151"/>
      <c r="E14" s="168"/>
      <c r="F14" s="161">
        <f>SUM(F10:F13)</f>
        <v>0</v>
      </c>
    </row>
    <row r="17" spans="1:8" ht="13.5" thickBot="1">
      <c r="A17" s="1026" t="s">
        <v>358</v>
      </c>
      <c r="B17" s="1026"/>
      <c r="C17" s="1026"/>
      <c r="D17" s="1026"/>
      <c r="E17" s="1026"/>
      <c r="F17" s="1026"/>
    </row>
    <row r="18" spans="1:8" ht="60.75" thickBot="1">
      <c r="A18" s="118" t="s">
        <v>242</v>
      </c>
      <c r="B18" s="97" t="s">
        <v>359</v>
      </c>
      <c r="C18" s="96" t="s">
        <v>360</v>
      </c>
      <c r="D18" s="95" t="s">
        <v>361</v>
      </c>
      <c r="E18" s="134" t="s">
        <v>362</v>
      </c>
      <c r="F18" s="134" t="s">
        <v>363</v>
      </c>
      <c r="G18" s="134" t="s">
        <v>364</v>
      </c>
      <c r="H18" s="171" t="s">
        <v>352</v>
      </c>
    </row>
    <row r="19" spans="1:8" ht="13.5" thickBot="1">
      <c r="A19" s="48">
        <v>1</v>
      </c>
      <c r="B19" s="125">
        <v>2</v>
      </c>
      <c r="C19" s="49">
        <v>3</v>
      </c>
      <c r="D19" s="49">
        <v>4</v>
      </c>
      <c r="E19" s="125">
        <v>5</v>
      </c>
      <c r="F19" s="125">
        <v>6</v>
      </c>
      <c r="G19" s="125">
        <v>7</v>
      </c>
      <c r="H19" s="65">
        <v>8</v>
      </c>
    </row>
    <row r="20" spans="1:8" ht="12.75" customHeight="1">
      <c r="A20" s="131">
        <v>1</v>
      </c>
      <c r="B20" s="642"/>
      <c r="C20" s="643"/>
      <c r="D20" s="625"/>
      <c r="E20" s="626"/>
      <c r="F20" s="644"/>
      <c r="G20" s="645"/>
      <c r="H20" s="613"/>
    </row>
    <row r="21" spans="1:8" ht="12.75" customHeight="1">
      <c r="A21" s="42">
        <v>2</v>
      </c>
      <c r="B21" s="616"/>
      <c r="C21" s="539"/>
      <c r="D21" s="628"/>
      <c r="E21" s="629"/>
      <c r="F21" s="646"/>
      <c r="G21" s="616"/>
      <c r="H21" s="617"/>
    </row>
    <row r="22" spans="1:8" ht="12.75" customHeight="1">
      <c r="A22" s="157">
        <v>3</v>
      </c>
      <c r="B22" s="616"/>
      <c r="C22" s="637"/>
      <c r="D22" s="628"/>
      <c r="E22" s="629"/>
      <c r="F22" s="646"/>
      <c r="G22" s="616"/>
      <c r="H22" s="617"/>
    </row>
    <row r="23" spans="1:8" ht="13.5" thickBot="1">
      <c r="A23" s="158">
        <v>4</v>
      </c>
      <c r="B23" s="621"/>
      <c r="C23" s="638"/>
      <c r="D23" s="639"/>
      <c r="E23" s="640"/>
      <c r="F23" s="647"/>
      <c r="G23" s="621"/>
      <c r="H23" s="622"/>
    </row>
    <row r="24" spans="1:8" ht="13.5" customHeight="1" thickBot="1">
      <c r="A24" s="160"/>
      <c r="B24" s="1149" t="s">
        <v>262</v>
      </c>
      <c r="C24" s="1152"/>
      <c r="D24" s="1152"/>
      <c r="E24" s="1152"/>
      <c r="F24" s="1152"/>
      <c r="G24" s="1152"/>
      <c r="H24" s="105">
        <f>SUM(H20:H23)</f>
        <v>0</v>
      </c>
    </row>
    <row r="27" spans="1:8" ht="45.75" customHeight="1" thickBot="1">
      <c r="A27" s="1026" t="s">
        <v>365</v>
      </c>
      <c r="B27" s="1026"/>
      <c r="C27" s="1026"/>
      <c r="D27" s="1026"/>
      <c r="E27" s="1026"/>
      <c r="F27" s="1026"/>
    </row>
    <row r="28" spans="1:8" ht="77.25" thickBot="1">
      <c r="A28" s="118" t="s">
        <v>242</v>
      </c>
      <c r="B28" s="97" t="s">
        <v>367</v>
      </c>
      <c r="C28" s="96" t="s">
        <v>368</v>
      </c>
      <c r="D28" s="97" t="s">
        <v>369</v>
      </c>
      <c r="E28" s="134" t="s">
        <v>366</v>
      </c>
      <c r="F28" s="171" t="s">
        <v>352</v>
      </c>
      <c r="G28" s="171" t="s">
        <v>858</v>
      </c>
      <c r="H28" s="171" t="s">
        <v>859</v>
      </c>
    </row>
    <row r="29" spans="1:8" ht="13.5" thickBot="1">
      <c r="A29" s="48">
        <v>1</v>
      </c>
      <c r="B29" s="125">
        <v>2</v>
      </c>
      <c r="C29" s="49">
        <v>3</v>
      </c>
      <c r="D29" s="49">
        <v>4</v>
      </c>
      <c r="E29" s="125">
        <v>5</v>
      </c>
      <c r="F29" s="65">
        <v>6</v>
      </c>
      <c r="G29" s="65">
        <v>7</v>
      </c>
      <c r="H29" s="65">
        <v>8</v>
      </c>
    </row>
    <row r="30" spans="1:8">
      <c r="A30" s="131">
        <v>1</v>
      </c>
      <c r="B30" s="648"/>
      <c r="C30" s="635"/>
      <c r="D30" s="625"/>
      <c r="E30" s="626"/>
      <c r="F30" s="636"/>
      <c r="G30" s="636"/>
      <c r="H30" s="169">
        <f>F30-G30</f>
        <v>0</v>
      </c>
    </row>
    <row r="31" spans="1:8">
      <c r="A31" s="42">
        <v>2</v>
      </c>
      <c r="B31" s="616"/>
      <c r="C31" s="539"/>
      <c r="D31" s="628"/>
      <c r="E31" s="629"/>
      <c r="F31" s="586"/>
      <c r="G31" s="256" t="s">
        <v>860</v>
      </c>
      <c r="H31" s="137"/>
    </row>
    <row r="32" spans="1:8">
      <c r="A32" s="157">
        <v>3</v>
      </c>
      <c r="B32" s="616"/>
      <c r="C32" s="637"/>
      <c r="D32" s="628"/>
      <c r="E32" s="629"/>
      <c r="F32" s="586"/>
      <c r="G32" s="256" t="s">
        <v>860</v>
      </c>
      <c r="H32" s="137"/>
    </row>
    <row r="33" spans="1:8" ht="13.5" thickBot="1">
      <c r="A33" s="158">
        <v>4</v>
      </c>
      <c r="B33" s="621"/>
      <c r="C33" s="638"/>
      <c r="D33" s="639"/>
      <c r="E33" s="640"/>
      <c r="F33" s="641"/>
      <c r="G33" s="363" t="s">
        <v>860</v>
      </c>
      <c r="H33" s="170"/>
    </row>
    <row r="34" spans="1:8" ht="13.5" thickBot="1">
      <c r="A34" s="172"/>
      <c r="B34" s="1146" t="s">
        <v>262</v>
      </c>
      <c r="C34" s="1147"/>
      <c r="D34" s="1148"/>
      <c r="E34" s="173"/>
      <c r="F34" s="174">
        <f>SUM(F30:F33)</f>
        <v>0</v>
      </c>
      <c r="G34" s="174">
        <f>SUM(G30:G33)</f>
        <v>0</v>
      </c>
      <c r="H34" s="174">
        <f>SUM(H30:H33)</f>
        <v>0</v>
      </c>
    </row>
    <row r="35" spans="1:8" ht="21" customHeight="1" thickBot="1">
      <c r="A35" s="43"/>
      <c r="B35" s="945" t="s">
        <v>683</v>
      </c>
      <c r="C35" s="946"/>
      <c r="D35" s="946"/>
      <c r="E35" s="957"/>
      <c r="F35" s="148">
        <f>F14+H24+F34</f>
        <v>0</v>
      </c>
      <c r="G35" s="253">
        <f>G14+I24+G34</f>
        <v>0</v>
      </c>
      <c r="H35" s="253">
        <f>H14+J24+H34</f>
        <v>0</v>
      </c>
    </row>
    <row r="37" spans="1:8" ht="22.5" customHeight="1">
      <c r="B37" s="69" t="s">
        <v>119</v>
      </c>
      <c r="C37" s="12"/>
      <c r="D37" s="12"/>
    </row>
    <row r="38" spans="1:8">
      <c r="C38" s="7" t="s">
        <v>120</v>
      </c>
      <c r="D38" s="7" t="s">
        <v>218</v>
      </c>
    </row>
  </sheetData>
  <mergeCells count="11">
    <mergeCell ref="A7:F7"/>
    <mergeCell ref="B2:C2"/>
    <mergeCell ref="E2:F2"/>
    <mergeCell ref="A4:F4"/>
    <mergeCell ref="A5:F5"/>
    <mergeCell ref="B34:D34"/>
    <mergeCell ref="B35:E35"/>
    <mergeCell ref="A27:F27"/>
    <mergeCell ref="B14:D14"/>
    <mergeCell ref="B24:G24"/>
    <mergeCell ref="A17:F17"/>
  </mergeCells>
  <pageMargins left="0.7" right="0.7" top="0.75" bottom="0.75" header="0.3" footer="0.3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opLeftCell="C13" workbookViewId="0">
      <selection activeCell="O23" sqref="O23"/>
    </sheetView>
  </sheetViews>
  <sheetFormatPr defaultRowHeight="12.75"/>
  <cols>
    <col min="1" max="1" width="5.42578125" style="368" customWidth="1"/>
    <col min="2" max="2" width="29.5703125" style="368" customWidth="1"/>
    <col min="3" max="3" width="12.42578125" style="368" customWidth="1"/>
    <col min="4" max="4" width="9.85546875" style="368" bestFit="1" customWidth="1"/>
    <col min="5" max="6" width="8.85546875" style="368"/>
    <col min="7" max="7" width="13.5703125" style="368" customWidth="1"/>
    <col min="8" max="8" width="8.85546875" style="368"/>
    <col min="9" max="9" width="12.28515625" style="368" customWidth="1"/>
    <col min="10" max="10" width="13" style="368" customWidth="1"/>
    <col min="11" max="11" width="8.85546875" style="368"/>
    <col min="12" max="12" width="11.42578125" style="368" customWidth="1"/>
    <col min="13" max="13" width="8.7109375" style="368" customWidth="1"/>
    <col min="14" max="14" width="10.140625" style="368" customWidth="1"/>
    <col min="15" max="15" width="10.7109375" style="368" customWidth="1"/>
    <col min="16" max="16" width="12.140625" style="368" customWidth="1"/>
    <col min="17" max="17" width="15.28515625" style="368" customWidth="1"/>
    <col min="18" max="19" width="12" style="368" customWidth="1"/>
    <col min="20" max="247" width="8.85546875" style="368"/>
    <col min="248" max="248" width="5.42578125" style="368" customWidth="1"/>
    <col min="249" max="249" width="34.42578125" style="368" customWidth="1"/>
    <col min="250" max="250" width="18.85546875" style="368" customWidth="1"/>
    <col min="251" max="251" width="7.5703125" style="368" customWidth="1"/>
    <col min="252" max="252" width="8.7109375" style="368" customWidth="1"/>
    <col min="253" max="253" width="8" style="368" customWidth="1"/>
    <col min="254" max="254" width="5.28515625" style="368" customWidth="1"/>
    <col min="255" max="255" width="5.5703125" style="368" customWidth="1"/>
    <col min="256" max="256" width="10.5703125" style="368" customWidth="1"/>
    <col min="257" max="259" width="8.85546875" style="368"/>
    <col min="260" max="260" width="10.7109375" style="368" customWidth="1"/>
    <col min="261" max="268" width="8.85546875" style="368"/>
    <col min="269" max="269" width="10.140625" style="368" customWidth="1"/>
    <col min="270" max="270" width="8.7109375" style="368" customWidth="1"/>
    <col min="271" max="271" width="10.140625" style="368" customWidth="1"/>
    <col min="272" max="272" width="8.5703125" style="368" customWidth="1"/>
    <col min="273" max="273" width="12.140625" style="368" customWidth="1"/>
    <col min="274" max="503" width="8.85546875" style="368"/>
    <col min="504" max="504" width="5.42578125" style="368" customWidth="1"/>
    <col min="505" max="505" width="34.42578125" style="368" customWidth="1"/>
    <col min="506" max="506" width="18.85546875" style="368" customWidth="1"/>
    <col min="507" max="507" width="7.5703125" style="368" customWidth="1"/>
    <col min="508" max="508" width="8.7109375" style="368" customWidth="1"/>
    <col min="509" max="509" width="8" style="368" customWidth="1"/>
    <col min="510" max="510" width="5.28515625" style="368" customWidth="1"/>
    <col min="511" max="511" width="5.5703125" style="368" customWidth="1"/>
    <col min="512" max="512" width="10.5703125" style="368" customWidth="1"/>
    <col min="513" max="515" width="8.85546875" style="368"/>
    <col min="516" max="516" width="10.7109375" style="368" customWidth="1"/>
    <col min="517" max="524" width="8.85546875" style="368"/>
    <col min="525" max="525" width="10.140625" style="368" customWidth="1"/>
    <col min="526" max="526" width="8.7109375" style="368" customWidth="1"/>
    <col min="527" max="527" width="10.140625" style="368" customWidth="1"/>
    <col min="528" max="528" width="8.5703125" style="368" customWidth="1"/>
    <col min="529" max="529" width="12.140625" style="368" customWidth="1"/>
    <col min="530" max="759" width="8.85546875" style="368"/>
    <col min="760" max="760" width="5.42578125" style="368" customWidth="1"/>
    <col min="761" max="761" width="34.42578125" style="368" customWidth="1"/>
    <col min="762" max="762" width="18.85546875" style="368" customWidth="1"/>
    <col min="763" max="763" width="7.5703125" style="368" customWidth="1"/>
    <col min="764" max="764" width="8.7109375" style="368" customWidth="1"/>
    <col min="765" max="765" width="8" style="368" customWidth="1"/>
    <col min="766" max="766" width="5.28515625" style="368" customWidth="1"/>
    <col min="767" max="767" width="5.5703125" style="368" customWidth="1"/>
    <col min="768" max="768" width="10.5703125" style="368" customWidth="1"/>
    <col min="769" max="771" width="8.85546875" style="368"/>
    <col min="772" max="772" width="10.7109375" style="368" customWidth="1"/>
    <col min="773" max="780" width="8.85546875" style="368"/>
    <col min="781" max="781" width="10.140625" style="368" customWidth="1"/>
    <col min="782" max="782" width="8.7109375" style="368" customWidth="1"/>
    <col min="783" max="783" width="10.140625" style="368" customWidth="1"/>
    <col min="784" max="784" width="8.5703125" style="368" customWidth="1"/>
    <col min="785" max="785" width="12.140625" style="368" customWidth="1"/>
    <col min="786" max="1015" width="8.85546875" style="368"/>
    <col min="1016" max="1016" width="5.42578125" style="368" customWidth="1"/>
    <col min="1017" max="1017" width="34.42578125" style="368" customWidth="1"/>
    <col min="1018" max="1018" width="18.85546875" style="368" customWidth="1"/>
    <col min="1019" max="1019" width="7.5703125" style="368" customWidth="1"/>
    <col min="1020" max="1020" width="8.7109375" style="368" customWidth="1"/>
    <col min="1021" max="1021" width="8" style="368" customWidth="1"/>
    <col min="1022" max="1022" width="5.28515625" style="368" customWidth="1"/>
    <col min="1023" max="1023" width="5.5703125" style="368" customWidth="1"/>
    <col min="1024" max="1024" width="10.5703125" style="368" customWidth="1"/>
    <col min="1025" max="1027" width="8.85546875" style="368"/>
    <col min="1028" max="1028" width="10.7109375" style="368" customWidth="1"/>
    <col min="1029" max="1036" width="8.85546875" style="368"/>
    <col min="1037" max="1037" width="10.140625" style="368" customWidth="1"/>
    <col min="1038" max="1038" width="8.7109375" style="368" customWidth="1"/>
    <col min="1039" max="1039" width="10.140625" style="368" customWidth="1"/>
    <col min="1040" max="1040" width="8.5703125" style="368" customWidth="1"/>
    <col min="1041" max="1041" width="12.140625" style="368" customWidth="1"/>
    <col min="1042" max="1271" width="8.85546875" style="368"/>
    <col min="1272" max="1272" width="5.42578125" style="368" customWidth="1"/>
    <col min="1273" max="1273" width="34.42578125" style="368" customWidth="1"/>
    <col min="1274" max="1274" width="18.85546875" style="368" customWidth="1"/>
    <col min="1275" max="1275" width="7.5703125" style="368" customWidth="1"/>
    <col min="1276" max="1276" width="8.7109375" style="368" customWidth="1"/>
    <col min="1277" max="1277" width="8" style="368" customWidth="1"/>
    <col min="1278" max="1278" width="5.28515625" style="368" customWidth="1"/>
    <col min="1279" max="1279" width="5.5703125" style="368" customWidth="1"/>
    <col min="1280" max="1280" width="10.5703125" style="368" customWidth="1"/>
    <col min="1281" max="1283" width="8.85546875" style="368"/>
    <col min="1284" max="1284" width="10.7109375" style="368" customWidth="1"/>
    <col min="1285" max="1292" width="8.85546875" style="368"/>
    <col min="1293" max="1293" width="10.140625" style="368" customWidth="1"/>
    <col min="1294" max="1294" width="8.7109375" style="368" customWidth="1"/>
    <col min="1295" max="1295" width="10.140625" style="368" customWidth="1"/>
    <col min="1296" max="1296" width="8.5703125" style="368" customWidth="1"/>
    <col min="1297" max="1297" width="12.140625" style="368" customWidth="1"/>
    <col min="1298" max="1527" width="8.85546875" style="368"/>
    <col min="1528" max="1528" width="5.42578125" style="368" customWidth="1"/>
    <col min="1529" max="1529" width="34.42578125" style="368" customWidth="1"/>
    <col min="1530" max="1530" width="18.85546875" style="368" customWidth="1"/>
    <col min="1531" max="1531" width="7.5703125" style="368" customWidth="1"/>
    <col min="1532" max="1532" width="8.7109375" style="368" customWidth="1"/>
    <col min="1533" max="1533" width="8" style="368" customWidth="1"/>
    <col min="1534" max="1534" width="5.28515625" style="368" customWidth="1"/>
    <col min="1535" max="1535" width="5.5703125" style="368" customWidth="1"/>
    <col min="1536" max="1536" width="10.5703125" style="368" customWidth="1"/>
    <col min="1537" max="1539" width="8.85546875" style="368"/>
    <col min="1540" max="1540" width="10.7109375" style="368" customWidth="1"/>
    <col min="1541" max="1548" width="8.85546875" style="368"/>
    <col min="1549" max="1549" width="10.140625" style="368" customWidth="1"/>
    <col min="1550" max="1550" width="8.7109375" style="368" customWidth="1"/>
    <col min="1551" max="1551" width="10.140625" style="368" customWidth="1"/>
    <col min="1552" max="1552" width="8.5703125" style="368" customWidth="1"/>
    <col min="1553" max="1553" width="12.140625" style="368" customWidth="1"/>
    <col min="1554" max="1783" width="8.85546875" style="368"/>
    <col min="1784" max="1784" width="5.42578125" style="368" customWidth="1"/>
    <col min="1785" max="1785" width="34.42578125" style="368" customWidth="1"/>
    <col min="1786" max="1786" width="18.85546875" style="368" customWidth="1"/>
    <col min="1787" max="1787" width="7.5703125" style="368" customWidth="1"/>
    <col min="1788" max="1788" width="8.7109375" style="368" customWidth="1"/>
    <col min="1789" max="1789" width="8" style="368" customWidth="1"/>
    <col min="1790" max="1790" width="5.28515625" style="368" customWidth="1"/>
    <col min="1791" max="1791" width="5.5703125" style="368" customWidth="1"/>
    <col min="1792" max="1792" width="10.5703125" style="368" customWidth="1"/>
    <col min="1793" max="1795" width="8.85546875" style="368"/>
    <col min="1796" max="1796" width="10.7109375" style="368" customWidth="1"/>
    <col min="1797" max="1804" width="8.85546875" style="368"/>
    <col min="1805" max="1805" width="10.140625" style="368" customWidth="1"/>
    <col min="1806" max="1806" width="8.7109375" style="368" customWidth="1"/>
    <col min="1807" max="1807" width="10.140625" style="368" customWidth="1"/>
    <col min="1808" max="1808" width="8.5703125" style="368" customWidth="1"/>
    <col min="1809" max="1809" width="12.140625" style="368" customWidth="1"/>
    <col min="1810" max="2039" width="8.85546875" style="368"/>
    <col min="2040" max="2040" width="5.42578125" style="368" customWidth="1"/>
    <col min="2041" max="2041" width="34.42578125" style="368" customWidth="1"/>
    <col min="2042" max="2042" width="18.85546875" style="368" customWidth="1"/>
    <col min="2043" max="2043" width="7.5703125" style="368" customWidth="1"/>
    <col min="2044" max="2044" width="8.7109375" style="368" customWidth="1"/>
    <col min="2045" max="2045" width="8" style="368" customWidth="1"/>
    <col min="2046" max="2046" width="5.28515625" style="368" customWidth="1"/>
    <col min="2047" max="2047" width="5.5703125" style="368" customWidth="1"/>
    <col min="2048" max="2048" width="10.5703125" style="368" customWidth="1"/>
    <col min="2049" max="2051" width="8.85546875" style="368"/>
    <col min="2052" max="2052" width="10.7109375" style="368" customWidth="1"/>
    <col min="2053" max="2060" width="8.85546875" style="368"/>
    <col min="2061" max="2061" width="10.140625" style="368" customWidth="1"/>
    <col min="2062" max="2062" width="8.7109375" style="368" customWidth="1"/>
    <col min="2063" max="2063" width="10.140625" style="368" customWidth="1"/>
    <col min="2064" max="2064" width="8.5703125" style="368" customWidth="1"/>
    <col min="2065" max="2065" width="12.140625" style="368" customWidth="1"/>
    <col min="2066" max="2295" width="8.85546875" style="368"/>
    <col min="2296" max="2296" width="5.42578125" style="368" customWidth="1"/>
    <col min="2297" max="2297" width="34.42578125" style="368" customWidth="1"/>
    <col min="2298" max="2298" width="18.85546875" style="368" customWidth="1"/>
    <col min="2299" max="2299" width="7.5703125" style="368" customWidth="1"/>
    <col min="2300" max="2300" width="8.7109375" style="368" customWidth="1"/>
    <col min="2301" max="2301" width="8" style="368" customWidth="1"/>
    <col min="2302" max="2302" width="5.28515625" style="368" customWidth="1"/>
    <col min="2303" max="2303" width="5.5703125" style="368" customWidth="1"/>
    <col min="2304" max="2304" width="10.5703125" style="368" customWidth="1"/>
    <col min="2305" max="2307" width="8.85546875" style="368"/>
    <col min="2308" max="2308" width="10.7109375" style="368" customWidth="1"/>
    <col min="2309" max="2316" width="8.85546875" style="368"/>
    <col min="2317" max="2317" width="10.140625" style="368" customWidth="1"/>
    <col min="2318" max="2318" width="8.7109375" style="368" customWidth="1"/>
    <col min="2319" max="2319" width="10.140625" style="368" customWidth="1"/>
    <col min="2320" max="2320" width="8.5703125" style="368" customWidth="1"/>
    <col min="2321" max="2321" width="12.140625" style="368" customWidth="1"/>
    <col min="2322" max="2551" width="8.85546875" style="368"/>
    <col min="2552" max="2552" width="5.42578125" style="368" customWidth="1"/>
    <col min="2553" max="2553" width="34.42578125" style="368" customWidth="1"/>
    <col min="2554" max="2554" width="18.85546875" style="368" customWidth="1"/>
    <col min="2555" max="2555" width="7.5703125" style="368" customWidth="1"/>
    <col min="2556" max="2556" width="8.7109375" style="368" customWidth="1"/>
    <col min="2557" max="2557" width="8" style="368" customWidth="1"/>
    <col min="2558" max="2558" width="5.28515625" style="368" customWidth="1"/>
    <col min="2559" max="2559" width="5.5703125" style="368" customWidth="1"/>
    <col min="2560" max="2560" width="10.5703125" style="368" customWidth="1"/>
    <col min="2561" max="2563" width="8.85546875" style="368"/>
    <col min="2564" max="2564" width="10.7109375" style="368" customWidth="1"/>
    <col min="2565" max="2572" width="8.85546875" style="368"/>
    <col min="2573" max="2573" width="10.140625" style="368" customWidth="1"/>
    <col min="2574" max="2574" width="8.7109375" style="368" customWidth="1"/>
    <col min="2575" max="2575" width="10.140625" style="368" customWidth="1"/>
    <col min="2576" max="2576" width="8.5703125" style="368" customWidth="1"/>
    <col min="2577" max="2577" width="12.140625" style="368" customWidth="1"/>
    <col min="2578" max="2807" width="8.85546875" style="368"/>
    <col min="2808" max="2808" width="5.42578125" style="368" customWidth="1"/>
    <col min="2809" max="2809" width="34.42578125" style="368" customWidth="1"/>
    <col min="2810" max="2810" width="18.85546875" style="368" customWidth="1"/>
    <col min="2811" max="2811" width="7.5703125" style="368" customWidth="1"/>
    <col min="2812" max="2812" width="8.7109375" style="368" customWidth="1"/>
    <col min="2813" max="2813" width="8" style="368" customWidth="1"/>
    <col min="2814" max="2814" width="5.28515625" style="368" customWidth="1"/>
    <col min="2815" max="2815" width="5.5703125" style="368" customWidth="1"/>
    <col min="2816" max="2816" width="10.5703125" style="368" customWidth="1"/>
    <col min="2817" max="2819" width="8.85546875" style="368"/>
    <col min="2820" max="2820" width="10.7109375" style="368" customWidth="1"/>
    <col min="2821" max="2828" width="8.85546875" style="368"/>
    <col min="2829" max="2829" width="10.140625" style="368" customWidth="1"/>
    <col min="2830" max="2830" width="8.7109375" style="368" customWidth="1"/>
    <col min="2831" max="2831" width="10.140625" style="368" customWidth="1"/>
    <col min="2832" max="2832" width="8.5703125" style="368" customWidth="1"/>
    <col min="2833" max="2833" width="12.140625" style="368" customWidth="1"/>
    <col min="2834" max="3063" width="8.85546875" style="368"/>
    <col min="3064" max="3064" width="5.42578125" style="368" customWidth="1"/>
    <col min="3065" max="3065" width="34.42578125" style="368" customWidth="1"/>
    <col min="3066" max="3066" width="18.85546875" style="368" customWidth="1"/>
    <col min="3067" max="3067" width="7.5703125" style="368" customWidth="1"/>
    <col min="3068" max="3068" width="8.7109375" style="368" customWidth="1"/>
    <col min="3069" max="3069" width="8" style="368" customWidth="1"/>
    <col min="3070" max="3070" width="5.28515625" style="368" customWidth="1"/>
    <col min="3071" max="3071" width="5.5703125" style="368" customWidth="1"/>
    <col min="3072" max="3072" width="10.5703125" style="368" customWidth="1"/>
    <col min="3073" max="3075" width="8.85546875" style="368"/>
    <col min="3076" max="3076" width="10.7109375" style="368" customWidth="1"/>
    <col min="3077" max="3084" width="8.85546875" style="368"/>
    <col min="3085" max="3085" width="10.140625" style="368" customWidth="1"/>
    <col min="3086" max="3086" width="8.7109375" style="368" customWidth="1"/>
    <col min="3087" max="3087" width="10.140625" style="368" customWidth="1"/>
    <col min="3088" max="3088" width="8.5703125" style="368" customWidth="1"/>
    <col min="3089" max="3089" width="12.140625" style="368" customWidth="1"/>
    <col min="3090" max="3319" width="8.85546875" style="368"/>
    <col min="3320" max="3320" width="5.42578125" style="368" customWidth="1"/>
    <col min="3321" max="3321" width="34.42578125" style="368" customWidth="1"/>
    <col min="3322" max="3322" width="18.85546875" style="368" customWidth="1"/>
    <col min="3323" max="3323" width="7.5703125" style="368" customWidth="1"/>
    <col min="3324" max="3324" width="8.7109375" style="368" customWidth="1"/>
    <col min="3325" max="3325" width="8" style="368" customWidth="1"/>
    <col min="3326" max="3326" width="5.28515625" style="368" customWidth="1"/>
    <col min="3327" max="3327" width="5.5703125" style="368" customWidth="1"/>
    <col min="3328" max="3328" width="10.5703125" style="368" customWidth="1"/>
    <col min="3329" max="3331" width="8.85546875" style="368"/>
    <col min="3332" max="3332" width="10.7109375" style="368" customWidth="1"/>
    <col min="3333" max="3340" width="8.85546875" style="368"/>
    <col min="3341" max="3341" width="10.140625" style="368" customWidth="1"/>
    <col min="3342" max="3342" width="8.7109375" style="368" customWidth="1"/>
    <col min="3343" max="3343" width="10.140625" style="368" customWidth="1"/>
    <col min="3344" max="3344" width="8.5703125" style="368" customWidth="1"/>
    <col min="3345" max="3345" width="12.140625" style="368" customWidth="1"/>
    <col min="3346" max="3575" width="8.85546875" style="368"/>
    <col min="3576" max="3576" width="5.42578125" style="368" customWidth="1"/>
    <col min="3577" max="3577" width="34.42578125" style="368" customWidth="1"/>
    <col min="3578" max="3578" width="18.85546875" style="368" customWidth="1"/>
    <col min="3579" max="3579" width="7.5703125" style="368" customWidth="1"/>
    <col min="3580" max="3580" width="8.7109375" style="368" customWidth="1"/>
    <col min="3581" max="3581" width="8" style="368" customWidth="1"/>
    <col min="3582" max="3582" width="5.28515625" style="368" customWidth="1"/>
    <col min="3583" max="3583" width="5.5703125" style="368" customWidth="1"/>
    <col min="3584" max="3584" width="10.5703125" style="368" customWidth="1"/>
    <col min="3585" max="3587" width="8.85546875" style="368"/>
    <col min="3588" max="3588" width="10.7109375" style="368" customWidth="1"/>
    <col min="3589" max="3596" width="8.85546875" style="368"/>
    <col min="3597" max="3597" width="10.140625" style="368" customWidth="1"/>
    <col min="3598" max="3598" width="8.7109375" style="368" customWidth="1"/>
    <col min="3599" max="3599" width="10.140625" style="368" customWidth="1"/>
    <col min="3600" max="3600" width="8.5703125" style="368" customWidth="1"/>
    <col min="3601" max="3601" width="12.140625" style="368" customWidth="1"/>
    <col min="3602" max="3831" width="8.85546875" style="368"/>
    <col min="3832" max="3832" width="5.42578125" style="368" customWidth="1"/>
    <col min="3833" max="3833" width="34.42578125" style="368" customWidth="1"/>
    <col min="3834" max="3834" width="18.85546875" style="368" customWidth="1"/>
    <col min="3835" max="3835" width="7.5703125" style="368" customWidth="1"/>
    <col min="3836" max="3836" width="8.7109375" style="368" customWidth="1"/>
    <col min="3837" max="3837" width="8" style="368" customWidth="1"/>
    <col min="3838" max="3838" width="5.28515625" style="368" customWidth="1"/>
    <col min="3839" max="3839" width="5.5703125" style="368" customWidth="1"/>
    <col min="3840" max="3840" width="10.5703125" style="368" customWidth="1"/>
    <col min="3841" max="3843" width="8.85546875" style="368"/>
    <col min="3844" max="3844" width="10.7109375" style="368" customWidth="1"/>
    <col min="3845" max="3852" width="8.85546875" style="368"/>
    <col min="3853" max="3853" width="10.140625" style="368" customWidth="1"/>
    <col min="3854" max="3854" width="8.7109375" style="368" customWidth="1"/>
    <col min="3855" max="3855" width="10.140625" style="368" customWidth="1"/>
    <col min="3856" max="3856" width="8.5703125" style="368" customWidth="1"/>
    <col min="3857" max="3857" width="12.140625" style="368" customWidth="1"/>
    <col min="3858" max="4087" width="8.85546875" style="368"/>
    <col min="4088" max="4088" width="5.42578125" style="368" customWidth="1"/>
    <col min="4089" max="4089" width="34.42578125" style="368" customWidth="1"/>
    <col min="4090" max="4090" width="18.85546875" style="368" customWidth="1"/>
    <col min="4091" max="4091" width="7.5703125" style="368" customWidth="1"/>
    <col min="4092" max="4092" width="8.7109375" style="368" customWidth="1"/>
    <col min="4093" max="4093" width="8" style="368" customWidth="1"/>
    <col min="4094" max="4094" width="5.28515625" style="368" customWidth="1"/>
    <col min="4095" max="4095" width="5.5703125" style="368" customWidth="1"/>
    <col min="4096" max="4096" width="10.5703125" style="368" customWidth="1"/>
    <col min="4097" max="4099" width="8.85546875" style="368"/>
    <col min="4100" max="4100" width="10.7109375" style="368" customWidth="1"/>
    <col min="4101" max="4108" width="8.85546875" style="368"/>
    <col min="4109" max="4109" width="10.140625" style="368" customWidth="1"/>
    <col min="4110" max="4110" width="8.7109375" style="368" customWidth="1"/>
    <col min="4111" max="4111" width="10.140625" style="368" customWidth="1"/>
    <col min="4112" max="4112" width="8.5703125" style="368" customWidth="1"/>
    <col min="4113" max="4113" width="12.140625" style="368" customWidth="1"/>
    <col min="4114" max="4343" width="8.85546875" style="368"/>
    <col min="4344" max="4344" width="5.42578125" style="368" customWidth="1"/>
    <col min="4345" max="4345" width="34.42578125" style="368" customWidth="1"/>
    <col min="4346" max="4346" width="18.85546875" style="368" customWidth="1"/>
    <col min="4347" max="4347" width="7.5703125" style="368" customWidth="1"/>
    <col min="4348" max="4348" width="8.7109375" style="368" customWidth="1"/>
    <col min="4349" max="4349" width="8" style="368" customWidth="1"/>
    <col min="4350" max="4350" width="5.28515625" style="368" customWidth="1"/>
    <col min="4351" max="4351" width="5.5703125" style="368" customWidth="1"/>
    <col min="4352" max="4352" width="10.5703125" style="368" customWidth="1"/>
    <col min="4353" max="4355" width="8.85546875" style="368"/>
    <col min="4356" max="4356" width="10.7109375" style="368" customWidth="1"/>
    <col min="4357" max="4364" width="8.85546875" style="368"/>
    <col min="4365" max="4365" width="10.140625" style="368" customWidth="1"/>
    <col min="4366" max="4366" width="8.7109375" style="368" customWidth="1"/>
    <col min="4367" max="4367" width="10.140625" style="368" customWidth="1"/>
    <col min="4368" max="4368" width="8.5703125" style="368" customWidth="1"/>
    <col min="4369" max="4369" width="12.140625" style="368" customWidth="1"/>
    <col min="4370" max="4599" width="8.85546875" style="368"/>
    <col min="4600" max="4600" width="5.42578125" style="368" customWidth="1"/>
    <col min="4601" max="4601" width="34.42578125" style="368" customWidth="1"/>
    <col min="4602" max="4602" width="18.85546875" style="368" customWidth="1"/>
    <col min="4603" max="4603" width="7.5703125" style="368" customWidth="1"/>
    <col min="4604" max="4604" width="8.7109375" style="368" customWidth="1"/>
    <col min="4605" max="4605" width="8" style="368" customWidth="1"/>
    <col min="4606" max="4606" width="5.28515625" style="368" customWidth="1"/>
    <col min="4607" max="4607" width="5.5703125" style="368" customWidth="1"/>
    <col min="4608" max="4608" width="10.5703125" style="368" customWidth="1"/>
    <col min="4609" max="4611" width="8.85546875" style="368"/>
    <col min="4612" max="4612" width="10.7109375" style="368" customWidth="1"/>
    <col min="4613" max="4620" width="8.85546875" style="368"/>
    <col min="4621" max="4621" width="10.140625" style="368" customWidth="1"/>
    <col min="4622" max="4622" width="8.7109375" style="368" customWidth="1"/>
    <col min="4623" max="4623" width="10.140625" style="368" customWidth="1"/>
    <col min="4624" max="4624" width="8.5703125" style="368" customWidth="1"/>
    <col min="4625" max="4625" width="12.140625" style="368" customWidth="1"/>
    <col min="4626" max="4855" width="8.85546875" style="368"/>
    <col min="4856" max="4856" width="5.42578125" style="368" customWidth="1"/>
    <col min="4857" max="4857" width="34.42578125" style="368" customWidth="1"/>
    <col min="4858" max="4858" width="18.85546875" style="368" customWidth="1"/>
    <col min="4859" max="4859" width="7.5703125" style="368" customWidth="1"/>
    <col min="4860" max="4860" width="8.7109375" style="368" customWidth="1"/>
    <col min="4861" max="4861" width="8" style="368" customWidth="1"/>
    <col min="4862" max="4862" width="5.28515625" style="368" customWidth="1"/>
    <col min="4863" max="4863" width="5.5703125" style="368" customWidth="1"/>
    <col min="4864" max="4864" width="10.5703125" style="368" customWidth="1"/>
    <col min="4865" max="4867" width="8.85546875" style="368"/>
    <col min="4868" max="4868" width="10.7109375" style="368" customWidth="1"/>
    <col min="4869" max="4876" width="8.85546875" style="368"/>
    <col min="4877" max="4877" width="10.140625" style="368" customWidth="1"/>
    <col min="4878" max="4878" width="8.7109375" style="368" customWidth="1"/>
    <col min="4879" max="4879" width="10.140625" style="368" customWidth="1"/>
    <col min="4880" max="4880" width="8.5703125" style="368" customWidth="1"/>
    <col min="4881" max="4881" width="12.140625" style="368" customWidth="1"/>
    <col min="4882" max="5111" width="8.85546875" style="368"/>
    <col min="5112" max="5112" width="5.42578125" style="368" customWidth="1"/>
    <col min="5113" max="5113" width="34.42578125" style="368" customWidth="1"/>
    <col min="5114" max="5114" width="18.85546875" style="368" customWidth="1"/>
    <col min="5115" max="5115" width="7.5703125" style="368" customWidth="1"/>
    <col min="5116" max="5116" width="8.7109375" style="368" customWidth="1"/>
    <col min="5117" max="5117" width="8" style="368" customWidth="1"/>
    <col min="5118" max="5118" width="5.28515625" style="368" customWidth="1"/>
    <col min="5119" max="5119" width="5.5703125" style="368" customWidth="1"/>
    <col min="5120" max="5120" width="10.5703125" style="368" customWidth="1"/>
    <col min="5121" max="5123" width="8.85546875" style="368"/>
    <col min="5124" max="5124" width="10.7109375" style="368" customWidth="1"/>
    <col min="5125" max="5132" width="8.85546875" style="368"/>
    <col min="5133" max="5133" width="10.140625" style="368" customWidth="1"/>
    <col min="5134" max="5134" width="8.7109375" style="368" customWidth="1"/>
    <col min="5135" max="5135" width="10.140625" style="368" customWidth="1"/>
    <col min="5136" max="5136" width="8.5703125" style="368" customWidth="1"/>
    <col min="5137" max="5137" width="12.140625" style="368" customWidth="1"/>
    <col min="5138" max="5367" width="8.85546875" style="368"/>
    <col min="5368" max="5368" width="5.42578125" style="368" customWidth="1"/>
    <col min="5369" max="5369" width="34.42578125" style="368" customWidth="1"/>
    <col min="5370" max="5370" width="18.85546875" style="368" customWidth="1"/>
    <col min="5371" max="5371" width="7.5703125" style="368" customWidth="1"/>
    <col min="5372" max="5372" width="8.7109375" style="368" customWidth="1"/>
    <col min="5373" max="5373" width="8" style="368" customWidth="1"/>
    <col min="5374" max="5374" width="5.28515625" style="368" customWidth="1"/>
    <col min="5375" max="5375" width="5.5703125" style="368" customWidth="1"/>
    <col min="5376" max="5376" width="10.5703125" style="368" customWidth="1"/>
    <col min="5377" max="5379" width="8.85546875" style="368"/>
    <col min="5380" max="5380" width="10.7109375" style="368" customWidth="1"/>
    <col min="5381" max="5388" width="8.85546875" style="368"/>
    <col min="5389" max="5389" width="10.140625" style="368" customWidth="1"/>
    <col min="5390" max="5390" width="8.7109375" style="368" customWidth="1"/>
    <col min="5391" max="5391" width="10.140625" style="368" customWidth="1"/>
    <col min="5392" max="5392" width="8.5703125" style="368" customWidth="1"/>
    <col min="5393" max="5393" width="12.140625" style="368" customWidth="1"/>
    <col min="5394" max="5623" width="8.85546875" style="368"/>
    <col min="5624" max="5624" width="5.42578125" style="368" customWidth="1"/>
    <col min="5625" max="5625" width="34.42578125" style="368" customWidth="1"/>
    <col min="5626" max="5626" width="18.85546875" style="368" customWidth="1"/>
    <col min="5627" max="5627" width="7.5703125" style="368" customWidth="1"/>
    <col min="5628" max="5628" width="8.7109375" style="368" customWidth="1"/>
    <col min="5629" max="5629" width="8" style="368" customWidth="1"/>
    <col min="5630" max="5630" width="5.28515625" style="368" customWidth="1"/>
    <col min="5631" max="5631" width="5.5703125" style="368" customWidth="1"/>
    <col min="5632" max="5632" width="10.5703125" style="368" customWidth="1"/>
    <col min="5633" max="5635" width="8.85546875" style="368"/>
    <col min="5636" max="5636" width="10.7109375" style="368" customWidth="1"/>
    <col min="5637" max="5644" width="8.85546875" style="368"/>
    <col min="5645" max="5645" width="10.140625" style="368" customWidth="1"/>
    <col min="5646" max="5646" width="8.7109375" style="368" customWidth="1"/>
    <col min="5647" max="5647" width="10.140625" style="368" customWidth="1"/>
    <col min="5648" max="5648" width="8.5703125" style="368" customWidth="1"/>
    <col min="5649" max="5649" width="12.140625" style="368" customWidth="1"/>
    <col min="5650" max="5879" width="8.85546875" style="368"/>
    <col min="5880" max="5880" width="5.42578125" style="368" customWidth="1"/>
    <col min="5881" max="5881" width="34.42578125" style="368" customWidth="1"/>
    <col min="5882" max="5882" width="18.85546875" style="368" customWidth="1"/>
    <col min="5883" max="5883" width="7.5703125" style="368" customWidth="1"/>
    <col min="5884" max="5884" width="8.7109375" style="368" customWidth="1"/>
    <col min="5885" max="5885" width="8" style="368" customWidth="1"/>
    <col min="5886" max="5886" width="5.28515625" style="368" customWidth="1"/>
    <col min="5887" max="5887" width="5.5703125" style="368" customWidth="1"/>
    <col min="5888" max="5888" width="10.5703125" style="368" customWidth="1"/>
    <col min="5889" max="5891" width="8.85546875" style="368"/>
    <col min="5892" max="5892" width="10.7109375" style="368" customWidth="1"/>
    <col min="5893" max="5900" width="8.85546875" style="368"/>
    <col min="5901" max="5901" width="10.140625" style="368" customWidth="1"/>
    <col min="5902" max="5902" width="8.7109375" style="368" customWidth="1"/>
    <col min="5903" max="5903" width="10.140625" style="368" customWidth="1"/>
    <col min="5904" max="5904" width="8.5703125" style="368" customWidth="1"/>
    <col min="5905" max="5905" width="12.140625" style="368" customWidth="1"/>
    <col min="5906" max="6135" width="8.85546875" style="368"/>
    <col min="6136" max="6136" width="5.42578125" style="368" customWidth="1"/>
    <col min="6137" max="6137" width="34.42578125" style="368" customWidth="1"/>
    <col min="6138" max="6138" width="18.85546875" style="368" customWidth="1"/>
    <col min="6139" max="6139" width="7.5703125" style="368" customWidth="1"/>
    <col min="6140" max="6140" width="8.7109375" style="368" customWidth="1"/>
    <col min="6141" max="6141" width="8" style="368" customWidth="1"/>
    <col min="6142" max="6142" width="5.28515625" style="368" customWidth="1"/>
    <col min="6143" max="6143" width="5.5703125" style="368" customWidth="1"/>
    <col min="6144" max="6144" width="10.5703125" style="368" customWidth="1"/>
    <col min="6145" max="6147" width="8.85546875" style="368"/>
    <col min="6148" max="6148" width="10.7109375" style="368" customWidth="1"/>
    <col min="6149" max="6156" width="8.85546875" style="368"/>
    <col min="6157" max="6157" width="10.140625" style="368" customWidth="1"/>
    <col min="6158" max="6158" width="8.7109375" style="368" customWidth="1"/>
    <col min="6159" max="6159" width="10.140625" style="368" customWidth="1"/>
    <col min="6160" max="6160" width="8.5703125" style="368" customWidth="1"/>
    <col min="6161" max="6161" width="12.140625" style="368" customWidth="1"/>
    <col min="6162" max="6391" width="8.85546875" style="368"/>
    <col min="6392" max="6392" width="5.42578125" style="368" customWidth="1"/>
    <col min="6393" max="6393" width="34.42578125" style="368" customWidth="1"/>
    <col min="6394" max="6394" width="18.85546875" style="368" customWidth="1"/>
    <col min="6395" max="6395" width="7.5703125" style="368" customWidth="1"/>
    <col min="6396" max="6396" width="8.7109375" style="368" customWidth="1"/>
    <col min="6397" max="6397" width="8" style="368" customWidth="1"/>
    <col min="6398" max="6398" width="5.28515625" style="368" customWidth="1"/>
    <col min="6399" max="6399" width="5.5703125" style="368" customWidth="1"/>
    <col min="6400" max="6400" width="10.5703125" style="368" customWidth="1"/>
    <col min="6401" max="6403" width="8.85546875" style="368"/>
    <col min="6404" max="6404" width="10.7109375" style="368" customWidth="1"/>
    <col min="6405" max="6412" width="8.85546875" style="368"/>
    <col min="6413" max="6413" width="10.140625" style="368" customWidth="1"/>
    <col min="6414" max="6414" width="8.7109375" style="368" customWidth="1"/>
    <col min="6415" max="6415" width="10.140625" style="368" customWidth="1"/>
    <col min="6416" max="6416" width="8.5703125" style="368" customWidth="1"/>
    <col min="6417" max="6417" width="12.140625" style="368" customWidth="1"/>
    <col min="6418" max="6647" width="8.85546875" style="368"/>
    <col min="6648" max="6648" width="5.42578125" style="368" customWidth="1"/>
    <col min="6649" max="6649" width="34.42578125" style="368" customWidth="1"/>
    <col min="6650" max="6650" width="18.85546875" style="368" customWidth="1"/>
    <col min="6651" max="6651" width="7.5703125" style="368" customWidth="1"/>
    <col min="6652" max="6652" width="8.7109375" style="368" customWidth="1"/>
    <col min="6653" max="6653" width="8" style="368" customWidth="1"/>
    <col min="6654" max="6654" width="5.28515625" style="368" customWidth="1"/>
    <col min="6655" max="6655" width="5.5703125" style="368" customWidth="1"/>
    <col min="6656" max="6656" width="10.5703125" style="368" customWidth="1"/>
    <col min="6657" max="6659" width="8.85546875" style="368"/>
    <col min="6660" max="6660" width="10.7109375" style="368" customWidth="1"/>
    <col min="6661" max="6668" width="8.85546875" style="368"/>
    <col min="6669" max="6669" width="10.140625" style="368" customWidth="1"/>
    <col min="6670" max="6670" width="8.7109375" style="368" customWidth="1"/>
    <col min="6671" max="6671" width="10.140625" style="368" customWidth="1"/>
    <col min="6672" max="6672" width="8.5703125" style="368" customWidth="1"/>
    <col min="6673" max="6673" width="12.140625" style="368" customWidth="1"/>
    <col min="6674" max="6903" width="8.85546875" style="368"/>
    <col min="6904" max="6904" width="5.42578125" style="368" customWidth="1"/>
    <col min="6905" max="6905" width="34.42578125" style="368" customWidth="1"/>
    <col min="6906" max="6906" width="18.85546875" style="368" customWidth="1"/>
    <col min="6907" max="6907" width="7.5703125" style="368" customWidth="1"/>
    <col min="6908" max="6908" width="8.7109375" style="368" customWidth="1"/>
    <col min="6909" max="6909" width="8" style="368" customWidth="1"/>
    <col min="6910" max="6910" width="5.28515625" style="368" customWidth="1"/>
    <col min="6911" max="6911" width="5.5703125" style="368" customWidth="1"/>
    <col min="6912" max="6912" width="10.5703125" style="368" customWidth="1"/>
    <col min="6913" max="6915" width="8.85546875" style="368"/>
    <col min="6916" max="6916" width="10.7109375" style="368" customWidth="1"/>
    <col min="6917" max="6924" width="8.85546875" style="368"/>
    <col min="6925" max="6925" width="10.140625" style="368" customWidth="1"/>
    <col min="6926" max="6926" width="8.7109375" style="368" customWidth="1"/>
    <col min="6927" max="6927" width="10.140625" style="368" customWidth="1"/>
    <col min="6928" max="6928" width="8.5703125" style="368" customWidth="1"/>
    <col min="6929" max="6929" width="12.140625" style="368" customWidth="1"/>
    <col min="6930" max="7159" width="8.85546875" style="368"/>
    <col min="7160" max="7160" width="5.42578125" style="368" customWidth="1"/>
    <col min="7161" max="7161" width="34.42578125" style="368" customWidth="1"/>
    <col min="7162" max="7162" width="18.85546875" style="368" customWidth="1"/>
    <col min="7163" max="7163" width="7.5703125" style="368" customWidth="1"/>
    <col min="7164" max="7164" width="8.7109375" style="368" customWidth="1"/>
    <col min="7165" max="7165" width="8" style="368" customWidth="1"/>
    <col min="7166" max="7166" width="5.28515625" style="368" customWidth="1"/>
    <col min="7167" max="7167" width="5.5703125" style="368" customWidth="1"/>
    <col min="7168" max="7168" width="10.5703125" style="368" customWidth="1"/>
    <col min="7169" max="7171" width="8.85546875" style="368"/>
    <col min="7172" max="7172" width="10.7109375" style="368" customWidth="1"/>
    <col min="7173" max="7180" width="8.85546875" style="368"/>
    <col min="7181" max="7181" width="10.140625" style="368" customWidth="1"/>
    <col min="7182" max="7182" width="8.7109375" style="368" customWidth="1"/>
    <col min="7183" max="7183" width="10.140625" style="368" customWidth="1"/>
    <col min="7184" max="7184" width="8.5703125" style="368" customWidth="1"/>
    <col min="7185" max="7185" width="12.140625" style="368" customWidth="1"/>
    <col min="7186" max="7415" width="8.85546875" style="368"/>
    <col min="7416" max="7416" width="5.42578125" style="368" customWidth="1"/>
    <col min="7417" max="7417" width="34.42578125" style="368" customWidth="1"/>
    <col min="7418" max="7418" width="18.85546875" style="368" customWidth="1"/>
    <col min="7419" max="7419" width="7.5703125" style="368" customWidth="1"/>
    <col min="7420" max="7420" width="8.7109375" style="368" customWidth="1"/>
    <col min="7421" max="7421" width="8" style="368" customWidth="1"/>
    <col min="7422" max="7422" width="5.28515625" style="368" customWidth="1"/>
    <col min="7423" max="7423" width="5.5703125" style="368" customWidth="1"/>
    <col min="7424" max="7424" width="10.5703125" style="368" customWidth="1"/>
    <col min="7425" max="7427" width="8.85546875" style="368"/>
    <col min="7428" max="7428" width="10.7109375" style="368" customWidth="1"/>
    <col min="7429" max="7436" width="8.85546875" style="368"/>
    <col min="7437" max="7437" width="10.140625" style="368" customWidth="1"/>
    <col min="7438" max="7438" width="8.7109375" style="368" customWidth="1"/>
    <col min="7439" max="7439" width="10.140625" style="368" customWidth="1"/>
    <col min="7440" max="7440" width="8.5703125" style="368" customWidth="1"/>
    <col min="7441" max="7441" width="12.140625" style="368" customWidth="1"/>
    <col min="7442" max="7671" width="8.85546875" style="368"/>
    <col min="7672" max="7672" width="5.42578125" style="368" customWidth="1"/>
    <col min="7673" max="7673" width="34.42578125" style="368" customWidth="1"/>
    <col min="7674" max="7674" width="18.85546875" style="368" customWidth="1"/>
    <col min="7675" max="7675" width="7.5703125" style="368" customWidth="1"/>
    <col min="7676" max="7676" width="8.7109375" style="368" customWidth="1"/>
    <col min="7677" max="7677" width="8" style="368" customWidth="1"/>
    <col min="7678" max="7678" width="5.28515625" style="368" customWidth="1"/>
    <col min="7679" max="7679" width="5.5703125" style="368" customWidth="1"/>
    <col min="7680" max="7680" width="10.5703125" style="368" customWidth="1"/>
    <col min="7681" max="7683" width="8.85546875" style="368"/>
    <col min="7684" max="7684" width="10.7109375" style="368" customWidth="1"/>
    <col min="7685" max="7692" width="8.85546875" style="368"/>
    <col min="7693" max="7693" width="10.140625" style="368" customWidth="1"/>
    <col min="7694" max="7694" width="8.7109375" style="368" customWidth="1"/>
    <col min="7695" max="7695" width="10.140625" style="368" customWidth="1"/>
    <col min="7696" max="7696" width="8.5703125" style="368" customWidth="1"/>
    <col min="7697" max="7697" width="12.140625" style="368" customWidth="1"/>
    <col min="7698" max="7927" width="8.85546875" style="368"/>
    <col min="7928" max="7928" width="5.42578125" style="368" customWidth="1"/>
    <col min="7929" max="7929" width="34.42578125" style="368" customWidth="1"/>
    <col min="7930" max="7930" width="18.85546875" style="368" customWidth="1"/>
    <col min="7931" max="7931" width="7.5703125" style="368" customWidth="1"/>
    <col min="7932" max="7932" width="8.7109375" style="368" customWidth="1"/>
    <col min="7933" max="7933" width="8" style="368" customWidth="1"/>
    <col min="7934" max="7934" width="5.28515625" style="368" customWidth="1"/>
    <col min="7935" max="7935" width="5.5703125" style="368" customWidth="1"/>
    <col min="7936" max="7936" width="10.5703125" style="368" customWidth="1"/>
    <col min="7937" max="7939" width="8.85546875" style="368"/>
    <col min="7940" max="7940" width="10.7109375" style="368" customWidth="1"/>
    <col min="7941" max="7948" width="8.85546875" style="368"/>
    <col min="7949" max="7949" width="10.140625" style="368" customWidth="1"/>
    <col min="7950" max="7950" width="8.7109375" style="368" customWidth="1"/>
    <col min="7951" max="7951" width="10.140625" style="368" customWidth="1"/>
    <col min="7952" max="7952" width="8.5703125" style="368" customWidth="1"/>
    <col min="7953" max="7953" width="12.140625" style="368" customWidth="1"/>
    <col min="7954" max="8183" width="8.85546875" style="368"/>
    <col min="8184" max="8184" width="5.42578125" style="368" customWidth="1"/>
    <col min="8185" max="8185" width="34.42578125" style="368" customWidth="1"/>
    <col min="8186" max="8186" width="18.85546875" style="368" customWidth="1"/>
    <col min="8187" max="8187" width="7.5703125" style="368" customWidth="1"/>
    <col min="8188" max="8188" width="8.7109375" style="368" customWidth="1"/>
    <col min="8189" max="8189" width="8" style="368" customWidth="1"/>
    <col min="8190" max="8190" width="5.28515625" style="368" customWidth="1"/>
    <col min="8191" max="8191" width="5.5703125" style="368" customWidth="1"/>
    <col min="8192" max="8192" width="10.5703125" style="368" customWidth="1"/>
    <col min="8193" max="8195" width="8.85546875" style="368"/>
    <col min="8196" max="8196" width="10.7109375" style="368" customWidth="1"/>
    <col min="8197" max="8204" width="8.85546875" style="368"/>
    <col min="8205" max="8205" width="10.140625" style="368" customWidth="1"/>
    <col min="8206" max="8206" width="8.7109375" style="368" customWidth="1"/>
    <col min="8207" max="8207" width="10.140625" style="368" customWidth="1"/>
    <col min="8208" max="8208" width="8.5703125" style="368" customWidth="1"/>
    <col min="8209" max="8209" width="12.140625" style="368" customWidth="1"/>
    <col min="8210" max="8439" width="8.85546875" style="368"/>
    <col min="8440" max="8440" width="5.42578125" style="368" customWidth="1"/>
    <col min="8441" max="8441" width="34.42578125" style="368" customWidth="1"/>
    <col min="8442" max="8442" width="18.85546875" style="368" customWidth="1"/>
    <col min="8443" max="8443" width="7.5703125" style="368" customWidth="1"/>
    <col min="8444" max="8444" width="8.7109375" style="368" customWidth="1"/>
    <col min="8445" max="8445" width="8" style="368" customWidth="1"/>
    <col min="8446" max="8446" width="5.28515625" style="368" customWidth="1"/>
    <col min="8447" max="8447" width="5.5703125" style="368" customWidth="1"/>
    <col min="8448" max="8448" width="10.5703125" style="368" customWidth="1"/>
    <col min="8449" max="8451" width="8.85546875" style="368"/>
    <col min="8452" max="8452" width="10.7109375" style="368" customWidth="1"/>
    <col min="8453" max="8460" width="8.85546875" style="368"/>
    <col min="8461" max="8461" width="10.140625" style="368" customWidth="1"/>
    <col min="8462" max="8462" width="8.7109375" style="368" customWidth="1"/>
    <col min="8463" max="8463" width="10.140625" style="368" customWidth="1"/>
    <col min="8464" max="8464" width="8.5703125" style="368" customWidth="1"/>
    <col min="8465" max="8465" width="12.140625" style="368" customWidth="1"/>
    <col min="8466" max="8695" width="8.85546875" style="368"/>
    <col min="8696" max="8696" width="5.42578125" style="368" customWidth="1"/>
    <col min="8697" max="8697" width="34.42578125" style="368" customWidth="1"/>
    <col min="8698" max="8698" width="18.85546875" style="368" customWidth="1"/>
    <col min="8699" max="8699" width="7.5703125" style="368" customWidth="1"/>
    <col min="8700" max="8700" width="8.7109375" style="368" customWidth="1"/>
    <col min="8701" max="8701" width="8" style="368" customWidth="1"/>
    <col min="8702" max="8702" width="5.28515625" style="368" customWidth="1"/>
    <col min="8703" max="8703" width="5.5703125" style="368" customWidth="1"/>
    <col min="8704" max="8704" width="10.5703125" style="368" customWidth="1"/>
    <col min="8705" max="8707" width="8.85546875" style="368"/>
    <col min="8708" max="8708" width="10.7109375" style="368" customWidth="1"/>
    <col min="8709" max="8716" width="8.85546875" style="368"/>
    <col min="8717" max="8717" width="10.140625" style="368" customWidth="1"/>
    <col min="8718" max="8718" width="8.7109375" style="368" customWidth="1"/>
    <col min="8719" max="8719" width="10.140625" style="368" customWidth="1"/>
    <col min="8720" max="8720" width="8.5703125" style="368" customWidth="1"/>
    <col min="8721" max="8721" width="12.140625" style="368" customWidth="1"/>
    <col min="8722" max="8951" width="8.85546875" style="368"/>
    <col min="8952" max="8952" width="5.42578125" style="368" customWidth="1"/>
    <col min="8953" max="8953" width="34.42578125" style="368" customWidth="1"/>
    <col min="8954" max="8954" width="18.85546875" style="368" customWidth="1"/>
    <col min="8955" max="8955" width="7.5703125" style="368" customWidth="1"/>
    <col min="8956" max="8956" width="8.7109375" style="368" customWidth="1"/>
    <col min="8957" max="8957" width="8" style="368" customWidth="1"/>
    <col min="8958" max="8958" width="5.28515625" style="368" customWidth="1"/>
    <col min="8959" max="8959" width="5.5703125" style="368" customWidth="1"/>
    <col min="8960" max="8960" width="10.5703125" style="368" customWidth="1"/>
    <col min="8961" max="8963" width="8.85546875" style="368"/>
    <col min="8964" max="8964" width="10.7109375" style="368" customWidth="1"/>
    <col min="8965" max="8972" width="8.85546875" style="368"/>
    <col min="8973" max="8973" width="10.140625" style="368" customWidth="1"/>
    <col min="8974" max="8974" width="8.7109375" style="368" customWidth="1"/>
    <col min="8975" max="8975" width="10.140625" style="368" customWidth="1"/>
    <col min="8976" max="8976" width="8.5703125" style="368" customWidth="1"/>
    <col min="8977" max="8977" width="12.140625" style="368" customWidth="1"/>
    <col min="8978" max="9207" width="8.85546875" style="368"/>
    <col min="9208" max="9208" width="5.42578125" style="368" customWidth="1"/>
    <col min="9209" max="9209" width="34.42578125" style="368" customWidth="1"/>
    <col min="9210" max="9210" width="18.85546875" style="368" customWidth="1"/>
    <col min="9211" max="9211" width="7.5703125" style="368" customWidth="1"/>
    <col min="9212" max="9212" width="8.7109375" style="368" customWidth="1"/>
    <col min="9213" max="9213" width="8" style="368" customWidth="1"/>
    <col min="9214" max="9214" width="5.28515625" style="368" customWidth="1"/>
    <col min="9215" max="9215" width="5.5703125" style="368" customWidth="1"/>
    <col min="9216" max="9216" width="10.5703125" style="368" customWidth="1"/>
    <col min="9217" max="9219" width="8.85546875" style="368"/>
    <col min="9220" max="9220" width="10.7109375" style="368" customWidth="1"/>
    <col min="9221" max="9228" width="8.85546875" style="368"/>
    <col min="9229" max="9229" width="10.140625" style="368" customWidth="1"/>
    <col min="9230" max="9230" width="8.7109375" style="368" customWidth="1"/>
    <col min="9231" max="9231" width="10.140625" style="368" customWidth="1"/>
    <col min="9232" max="9232" width="8.5703125" style="368" customWidth="1"/>
    <col min="9233" max="9233" width="12.140625" style="368" customWidth="1"/>
    <col min="9234" max="9463" width="8.85546875" style="368"/>
    <col min="9464" max="9464" width="5.42578125" style="368" customWidth="1"/>
    <col min="9465" max="9465" width="34.42578125" style="368" customWidth="1"/>
    <col min="9466" max="9466" width="18.85546875" style="368" customWidth="1"/>
    <col min="9467" max="9467" width="7.5703125" style="368" customWidth="1"/>
    <col min="9468" max="9468" width="8.7109375" style="368" customWidth="1"/>
    <col min="9469" max="9469" width="8" style="368" customWidth="1"/>
    <col min="9470" max="9470" width="5.28515625" style="368" customWidth="1"/>
    <col min="9471" max="9471" width="5.5703125" style="368" customWidth="1"/>
    <col min="9472" max="9472" width="10.5703125" style="368" customWidth="1"/>
    <col min="9473" max="9475" width="8.85546875" style="368"/>
    <col min="9476" max="9476" width="10.7109375" style="368" customWidth="1"/>
    <col min="9477" max="9484" width="8.85546875" style="368"/>
    <col min="9485" max="9485" width="10.140625" style="368" customWidth="1"/>
    <col min="9486" max="9486" width="8.7109375" style="368" customWidth="1"/>
    <col min="9487" max="9487" width="10.140625" style="368" customWidth="1"/>
    <col min="9488" max="9488" width="8.5703125" style="368" customWidth="1"/>
    <col min="9489" max="9489" width="12.140625" style="368" customWidth="1"/>
    <col min="9490" max="9719" width="8.85546875" style="368"/>
    <col min="9720" max="9720" width="5.42578125" style="368" customWidth="1"/>
    <col min="9721" max="9721" width="34.42578125" style="368" customWidth="1"/>
    <col min="9722" max="9722" width="18.85546875" style="368" customWidth="1"/>
    <col min="9723" max="9723" width="7.5703125" style="368" customWidth="1"/>
    <col min="9724" max="9724" width="8.7109375" style="368" customWidth="1"/>
    <col min="9725" max="9725" width="8" style="368" customWidth="1"/>
    <col min="9726" max="9726" width="5.28515625" style="368" customWidth="1"/>
    <col min="9727" max="9727" width="5.5703125" style="368" customWidth="1"/>
    <col min="9728" max="9728" width="10.5703125" style="368" customWidth="1"/>
    <col min="9729" max="9731" width="8.85546875" style="368"/>
    <col min="9732" max="9732" width="10.7109375" style="368" customWidth="1"/>
    <col min="9733" max="9740" width="8.85546875" style="368"/>
    <col min="9741" max="9741" width="10.140625" style="368" customWidth="1"/>
    <col min="9742" max="9742" width="8.7109375" style="368" customWidth="1"/>
    <col min="9743" max="9743" width="10.140625" style="368" customWidth="1"/>
    <col min="9744" max="9744" width="8.5703125" style="368" customWidth="1"/>
    <col min="9745" max="9745" width="12.140625" style="368" customWidth="1"/>
    <col min="9746" max="9975" width="8.85546875" style="368"/>
    <col min="9976" max="9976" width="5.42578125" style="368" customWidth="1"/>
    <col min="9977" max="9977" width="34.42578125" style="368" customWidth="1"/>
    <col min="9978" max="9978" width="18.85546875" style="368" customWidth="1"/>
    <col min="9979" max="9979" width="7.5703125" style="368" customWidth="1"/>
    <col min="9980" max="9980" width="8.7109375" style="368" customWidth="1"/>
    <col min="9981" max="9981" width="8" style="368" customWidth="1"/>
    <col min="9982" max="9982" width="5.28515625" style="368" customWidth="1"/>
    <col min="9983" max="9983" width="5.5703125" style="368" customWidth="1"/>
    <col min="9984" max="9984" width="10.5703125" style="368" customWidth="1"/>
    <col min="9985" max="9987" width="8.85546875" style="368"/>
    <col min="9988" max="9988" width="10.7109375" style="368" customWidth="1"/>
    <col min="9989" max="9996" width="8.85546875" style="368"/>
    <col min="9997" max="9997" width="10.140625" style="368" customWidth="1"/>
    <col min="9998" max="9998" width="8.7109375" style="368" customWidth="1"/>
    <col min="9999" max="9999" width="10.140625" style="368" customWidth="1"/>
    <col min="10000" max="10000" width="8.5703125" style="368" customWidth="1"/>
    <col min="10001" max="10001" width="12.140625" style="368" customWidth="1"/>
    <col min="10002" max="10231" width="8.85546875" style="368"/>
    <col min="10232" max="10232" width="5.42578125" style="368" customWidth="1"/>
    <col min="10233" max="10233" width="34.42578125" style="368" customWidth="1"/>
    <col min="10234" max="10234" width="18.85546875" style="368" customWidth="1"/>
    <col min="10235" max="10235" width="7.5703125" style="368" customWidth="1"/>
    <col min="10236" max="10236" width="8.7109375" style="368" customWidth="1"/>
    <col min="10237" max="10237" width="8" style="368" customWidth="1"/>
    <col min="10238" max="10238" width="5.28515625" style="368" customWidth="1"/>
    <col min="10239" max="10239" width="5.5703125" style="368" customWidth="1"/>
    <col min="10240" max="10240" width="10.5703125" style="368" customWidth="1"/>
    <col min="10241" max="10243" width="8.85546875" style="368"/>
    <col min="10244" max="10244" width="10.7109375" style="368" customWidth="1"/>
    <col min="10245" max="10252" width="8.85546875" style="368"/>
    <col min="10253" max="10253" width="10.140625" style="368" customWidth="1"/>
    <col min="10254" max="10254" width="8.7109375" style="368" customWidth="1"/>
    <col min="10255" max="10255" width="10.140625" style="368" customWidth="1"/>
    <col min="10256" max="10256" width="8.5703125" style="368" customWidth="1"/>
    <col min="10257" max="10257" width="12.140625" style="368" customWidth="1"/>
    <col min="10258" max="10487" width="8.85546875" style="368"/>
    <col min="10488" max="10488" width="5.42578125" style="368" customWidth="1"/>
    <col min="10489" max="10489" width="34.42578125" style="368" customWidth="1"/>
    <col min="10490" max="10490" width="18.85546875" style="368" customWidth="1"/>
    <col min="10491" max="10491" width="7.5703125" style="368" customWidth="1"/>
    <col min="10492" max="10492" width="8.7109375" style="368" customWidth="1"/>
    <col min="10493" max="10493" width="8" style="368" customWidth="1"/>
    <col min="10494" max="10494" width="5.28515625" style="368" customWidth="1"/>
    <col min="10495" max="10495" width="5.5703125" style="368" customWidth="1"/>
    <col min="10496" max="10496" width="10.5703125" style="368" customWidth="1"/>
    <col min="10497" max="10499" width="8.85546875" style="368"/>
    <col min="10500" max="10500" width="10.7109375" style="368" customWidth="1"/>
    <col min="10501" max="10508" width="8.85546875" style="368"/>
    <col min="10509" max="10509" width="10.140625" style="368" customWidth="1"/>
    <col min="10510" max="10510" width="8.7109375" style="368" customWidth="1"/>
    <col min="10511" max="10511" width="10.140625" style="368" customWidth="1"/>
    <col min="10512" max="10512" width="8.5703125" style="368" customWidth="1"/>
    <col min="10513" max="10513" width="12.140625" style="368" customWidth="1"/>
    <col min="10514" max="10743" width="8.85546875" style="368"/>
    <col min="10744" max="10744" width="5.42578125" style="368" customWidth="1"/>
    <col min="10745" max="10745" width="34.42578125" style="368" customWidth="1"/>
    <col min="10746" max="10746" width="18.85546875" style="368" customWidth="1"/>
    <col min="10747" max="10747" width="7.5703125" style="368" customWidth="1"/>
    <col min="10748" max="10748" width="8.7109375" style="368" customWidth="1"/>
    <col min="10749" max="10749" width="8" style="368" customWidth="1"/>
    <col min="10750" max="10750" width="5.28515625" style="368" customWidth="1"/>
    <col min="10751" max="10751" width="5.5703125" style="368" customWidth="1"/>
    <col min="10752" max="10752" width="10.5703125" style="368" customWidth="1"/>
    <col min="10753" max="10755" width="8.85546875" style="368"/>
    <col min="10756" max="10756" width="10.7109375" style="368" customWidth="1"/>
    <col min="10757" max="10764" width="8.85546875" style="368"/>
    <col min="10765" max="10765" width="10.140625" style="368" customWidth="1"/>
    <col min="10766" max="10766" width="8.7109375" style="368" customWidth="1"/>
    <col min="10767" max="10767" width="10.140625" style="368" customWidth="1"/>
    <col min="10768" max="10768" width="8.5703125" style="368" customWidth="1"/>
    <col min="10769" max="10769" width="12.140625" style="368" customWidth="1"/>
    <col min="10770" max="10999" width="8.85546875" style="368"/>
    <col min="11000" max="11000" width="5.42578125" style="368" customWidth="1"/>
    <col min="11001" max="11001" width="34.42578125" style="368" customWidth="1"/>
    <col min="11002" max="11002" width="18.85546875" style="368" customWidth="1"/>
    <col min="11003" max="11003" width="7.5703125" style="368" customWidth="1"/>
    <col min="11004" max="11004" width="8.7109375" style="368" customWidth="1"/>
    <col min="11005" max="11005" width="8" style="368" customWidth="1"/>
    <col min="11006" max="11006" width="5.28515625" style="368" customWidth="1"/>
    <col min="11007" max="11007" width="5.5703125" style="368" customWidth="1"/>
    <col min="11008" max="11008" width="10.5703125" style="368" customWidth="1"/>
    <col min="11009" max="11011" width="8.85546875" style="368"/>
    <col min="11012" max="11012" width="10.7109375" style="368" customWidth="1"/>
    <col min="11013" max="11020" width="8.85546875" style="368"/>
    <col min="11021" max="11021" width="10.140625" style="368" customWidth="1"/>
    <col min="11022" max="11022" width="8.7109375" style="368" customWidth="1"/>
    <col min="11023" max="11023" width="10.140625" style="368" customWidth="1"/>
    <col min="11024" max="11024" width="8.5703125" style="368" customWidth="1"/>
    <col min="11025" max="11025" width="12.140625" style="368" customWidth="1"/>
    <col min="11026" max="11255" width="8.85546875" style="368"/>
    <col min="11256" max="11256" width="5.42578125" style="368" customWidth="1"/>
    <col min="11257" max="11257" width="34.42578125" style="368" customWidth="1"/>
    <col min="11258" max="11258" width="18.85546875" style="368" customWidth="1"/>
    <col min="11259" max="11259" width="7.5703125" style="368" customWidth="1"/>
    <col min="11260" max="11260" width="8.7109375" style="368" customWidth="1"/>
    <col min="11261" max="11261" width="8" style="368" customWidth="1"/>
    <col min="11262" max="11262" width="5.28515625" style="368" customWidth="1"/>
    <col min="11263" max="11263" width="5.5703125" style="368" customWidth="1"/>
    <col min="11264" max="11264" width="10.5703125" style="368" customWidth="1"/>
    <col min="11265" max="11267" width="8.85546875" style="368"/>
    <col min="11268" max="11268" width="10.7109375" style="368" customWidth="1"/>
    <col min="11269" max="11276" width="8.85546875" style="368"/>
    <col min="11277" max="11277" width="10.140625" style="368" customWidth="1"/>
    <col min="11278" max="11278" width="8.7109375" style="368" customWidth="1"/>
    <col min="11279" max="11279" width="10.140625" style="368" customWidth="1"/>
    <col min="11280" max="11280" width="8.5703125" style="368" customWidth="1"/>
    <col min="11281" max="11281" width="12.140625" style="368" customWidth="1"/>
    <col min="11282" max="11511" width="8.85546875" style="368"/>
    <col min="11512" max="11512" width="5.42578125" style="368" customWidth="1"/>
    <col min="11513" max="11513" width="34.42578125" style="368" customWidth="1"/>
    <col min="11514" max="11514" width="18.85546875" style="368" customWidth="1"/>
    <col min="11515" max="11515" width="7.5703125" style="368" customWidth="1"/>
    <col min="11516" max="11516" width="8.7109375" style="368" customWidth="1"/>
    <col min="11517" max="11517" width="8" style="368" customWidth="1"/>
    <col min="11518" max="11518" width="5.28515625" style="368" customWidth="1"/>
    <col min="11519" max="11519" width="5.5703125" style="368" customWidth="1"/>
    <col min="11520" max="11520" width="10.5703125" style="368" customWidth="1"/>
    <col min="11521" max="11523" width="8.85546875" style="368"/>
    <col min="11524" max="11524" width="10.7109375" style="368" customWidth="1"/>
    <col min="11525" max="11532" width="8.85546875" style="368"/>
    <col min="11533" max="11533" width="10.140625" style="368" customWidth="1"/>
    <col min="11534" max="11534" width="8.7109375" style="368" customWidth="1"/>
    <col min="11535" max="11535" width="10.140625" style="368" customWidth="1"/>
    <col min="11536" max="11536" width="8.5703125" style="368" customWidth="1"/>
    <col min="11537" max="11537" width="12.140625" style="368" customWidth="1"/>
    <col min="11538" max="11767" width="8.85546875" style="368"/>
    <col min="11768" max="11768" width="5.42578125" style="368" customWidth="1"/>
    <col min="11769" max="11769" width="34.42578125" style="368" customWidth="1"/>
    <col min="11770" max="11770" width="18.85546875" style="368" customWidth="1"/>
    <col min="11771" max="11771" width="7.5703125" style="368" customWidth="1"/>
    <col min="11772" max="11772" width="8.7109375" style="368" customWidth="1"/>
    <col min="11773" max="11773" width="8" style="368" customWidth="1"/>
    <col min="11774" max="11774" width="5.28515625" style="368" customWidth="1"/>
    <col min="11775" max="11775" width="5.5703125" style="368" customWidth="1"/>
    <col min="11776" max="11776" width="10.5703125" style="368" customWidth="1"/>
    <col min="11777" max="11779" width="8.85546875" style="368"/>
    <col min="11780" max="11780" width="10.7109375" style="368" customWidth="1"/>
    <col min="11781" max="11788" width="8.85546875" style="368"/>
    <col min="11789" max="11789" width="10.140625" style="368" customWidth="1"/>
    <col min="11790" max="11790" width="8.7109375" style="368" customWidth="1"/>
    <col min="11791" max="11791" width="10.140625" style="368" customWidth="1"/>
    <col min="11792" max="11792" width="8.5703125" style="368" customWidth="1"/>
    <col min="11793" max="11793" width="12.140625" style="368" customWidth="1"/>
    <col min="11794" max="12023" width="8.85546875" style="368"/>
    <col min="12024" max="12024" width="5.42578125" style="368" customWidth="1"/>
    <col min="12025" max="12025" width="34.42578125" style="368" customWidth="1"/>
    <col min="12026" max="12026" width="18.85546875" style="368" customWidth="1"/>
    <col min="12027" max="12027" width="7.5703125" style="368" customWidth="1"/>
    <col min="12028" max="12028" width="8.7109375" style="368" customWidth="1"/>
    <col min="12029" max="12029" width="8" style="368" customWidth="1"/>
    <col min="12030" max="12030" width="5.28515625" style="368" customWidth="1"/>
    <col min="12031" max="12031" width="5.5703125" style="368" customWidth="1"/>
    <col min="12032" max="12032" width="10.5703125" style="368" customWidth="1"/>
    <col min="12033" max="12035" width="8.85546875" style="368"/>
    <col min="12036" max="12036" width="10.7109375" style="368" customWidth="1"/>
    <col min="12037" max="12044" width="8.85546875" style="368"/>
    <col min="12045" max="12045" width="10.140625" style="368" customWidth="1"/>
    <col min="12046" max="12046" width="8.7109375" style="368" customWidth="1"/>
    <col min="12047" max="12047" width="10.140625" style="368" customWidth="1"/>
    <col min="12048" max="12048" width="8.5703125" style="368" customWidth="1"/>
    <col min="12049" max="12049" width="12.140625" style="368" customWidth="1"/>
    <col min="12050" max="12279" width="8.85546875" style="368"/>
    <col min="12280" max="12280" width="5.42578125" style="368" customWidth="1"/>
    <col min="12281" max="12281" width="34.42578125" style="368" customWidth="1"/>
    <col min="12282" max="12282" width="18.85546875" style="368" customWidth="1"/>
    <col min="12283" max="12283" width="7.5703125" style="368" customWidth="1"/>
    <col min="12284" max="12284" width="8.7109375" style="368" customWidth="1"/>
    <col min="12285" max="12285" width="8" style="368" customWidth="1"/>
    <col min="12286" max="12286" width="5.28515625" style="368" customWidth="1"/>
    <col min="12287" max="12287" width="5.5703125" style="368" customWidth="1"/>
    <col min="12288" max="12288" width="10.5703125" style="368" customWidth="1"/>
    <col min="12289" max="12291" width="8.85546875" style="368"/>
    <col min="12292" max="12292" width="10.7109375" style="368" customWidth="1"/>
    <col min="12293" max="12300" width="8.85546875" style="368"/>
    <col min="12301" max="12301" width="10.140625" style="368" customWidth="1"/>
    <col min="12302" max="12302" width="8.7109375" style="368" customWidth="1"/>
    <col min="12303" max="12303" width="10.140625" style="368" customWidth="1"/>
    <col min="12304" max="12304" width="8.5703125" style="368" customWidth="1"/>
    <col min="12305" max="12305" width="12.140625" style="368" customWidth="1"/>
    <col min="12306" max="12535" width="8.85546875" style="368"/>
    <col min="12536" max="12536" width="5.42578125" style="368" customWidth="1"/>
    <col min="12537" max="12537" width="34.42578125" style="368" customWidth="1"/>
    <col min="12538" max="12538" width="18.85546875" style="368" customWidth="1"/>
    <col min="12539" max="12539" width="7.5703125" style="368" customWidth="1"/>
    <col min="12540" max="12540" width="8.7109375" style="368" customWidth="1"/>
    <col min="12541" max="12541" width="8" style="368" customWidth="1"/>
    <col min="12542" max="12542" width="5.28515625" style="368" customWidth="1"/>
    <col min="12543" max="12543" width="5.5703125" style="368" customWidth="1"/>
    <col min="12544" max="12544" width="10.5703125" style="368" customWidth="1"/>
    <col min="12545" max="12547" width="8.85546875" style="368"/>
    <col min="12548" max="12548" width="10.7109375" style="368" customWidth="1"/>
    <col min="12549" max="12556" width="8.85546875" style="368"/>
    <col min="12557" max="12557" width="10.140625" style="368" customWidth="1"/>
    <col min="12558" max="12558" width="8.7109375" style="368" customWidth="1"/>
    <col min="12559" max="12559" width="10.140625" style="368" customWidth="1"/>
    <col min="12560" max="12560" width="8.5703125" style="368" customWidth="1"/>
    <col min="12561" max="12561" width="12.140625" style="368" customWidth="1"/>
    <col min="12562" max="12791" width="8.85546875" style="368"/>
    <col min="12792" max="12792" width="5.42578125" style="368" customWidth="1"/>
    <col min="12793" max="12793" width="34.42578125" style="368" customWidth="1"/>
    <col min="12794" max="12794" width="18.85546875" style="368" customWidth="1"/>
    <col min="12795" max="12795" width="7.5703125" style="368" customWidth="1"/>
    <col min="12796" max="12796" width="8.7109375" style="368" customWidth="1"/>
    <col min="12797" max="12797" width="8" style="368" customWidth="1"/>
    <col min="12798" max="12798" width="5.28515625" style="368" customWidth="1"/>
    <col min="12799" max="12799" width="5.5703125" style="368" customWidth="1"/>
    <col min="12800" max="12800" width="10.5703125" style="368" customWidth="1"/>
    <col min="12801" max="12803" width="8.85546875" style="368"/>
    <col min="12804" max="12804" width="10.7109375" style="368" customWidth="1"/>
    <col min="12805" max="12812" width="8.85546875" style="368"/>
    <col min="12813" max="12813" width="10.140625" style="368" customWidth="1"/>
    <col min="12814" max="12814" width="8.7109375" style="368" customWidth="1"/>
    <col min="12815" max="12815" width="10.140625" style="368" customWidth="1"/>
    <col min="12816" max="12816" width="8.5703125" style="368" customWidth="1"/>
    <col min="12817" max="12817" width="12.140625" style="368" customWidth="1"/>
    <col min="12818" max="13047" width="8.85546875" style="368"/>
    <col min="13048" max="13048" width="5.42578125" style="368" customWidth="1"/>
    <col min="13049" max="13049" width="34.42578125" style="368" customWidth="1"/>
    <col min="13050" max="13050" width="18.85546875" style="368" customWidth="1"/>
    <col min="13051" max="13051" width="7.5703125" style="368" customWidth="1"/>
    <col min="13052" max="13052" width="8.7109375" style="368" customWidth="1"/>
    <col min="13053" max="13053" width="8" style="368" customWidth="1"/>
    <col min="13054" max="13054" width="5.28515625" style="368" customWidth="1"/>
    <col min="13055" max="13055" width="5.5703125" style="368" customWidth="1"/>
    <col min="13056" max="13056" width="10.5703125" style="368" customWidth="1"/>
    <col min="13057" max="13059" width="8.85546875" style="368"/>
    <col min="13060" max="13060" width="10.7109375" style="368" customWidth="1"/>
    <col min="13061" max="13068" width="8.85546875" style="368"/>
    <col min="13069" max="13069" width="10.140625" style="368" customWidth="1"/>
    <col min="13070" max="13070" width="8.7109375" style="368" customWidth="1"/>
    <col min="13071" max="13071" width="10.140625" style="368" customWidth="1"/>
    <col min="13072" max="13072" width="8.5703125" style="368" customWidth="1"/>
    <col min="13073" max="13073" width="12.140625" style="368" customWidth="1"/>
    <col min="13074" max="13303" width="8.85546875" style="368"/>
    <col min="13304" max="13304" width="5.42578125" style="368" customWidth="1"/>
    <col min="13305" max="13305" width="34.42578125" style="368" customWidth="1"/>
    <col min="13306" max="13306" width="18.85546875" style="368" customWidth="1"/>
    <col min="13307" max="13307" width="7.5703125" style="368" customWidth="1"/>
    <col min="13308" max="13308" width="8.7109375" style="368" customWidth="1"/>
    <col min="13309" max="13309" width="8" style="368" customWidth="1"/>
    <col min="13310" max="13310" width="5.28515625" style="368" customWidth="1"/>
    <col min="13311" max="13311" width="5.5703125" style="368" customWidth="1"/>
    <col min="13312" max="13312" width="10.5703125" style="368" customWidth="1"/>
    <col min="13313" max="13315" width="8.85546875" style="368"/>
    <col min="13316" max="13316" width="10.7109375" style="368" customWidth="1"/>
    <col min="13317" max="13324" width="8.85546875" style="368"/>
    <col min="13325" max="13325" width="10.140625" style="368" customWidth="1"/>
    <col min="13326" max="13326" width="8.7109375" style="368" customWidth="1"/>
    <col min="13327" max="13327" width="10.140625" style="368" customWidth="1"/>
    <col min="13328" max="13328" width="8.5703125" style="368" customWidth="1"/>
    <col min="13329" max="13329" width="12.140625" style="368" customWidth="1"/>
    <col min="13330" max="13559" width="8.85546875" style="368"/>
    <col min="13560" max="13560" width="5.42578125" style="368" customWidth="1"/>
    <col min="13561" max="13561" width="34.42578125" style="368" customWidth="1"/>
    <col min="13562" max="13562" width="18.85546875" style="368" customWidth="1"/>
    <col min="13563" max="13563" width="7.5703125" style="368" customWidth="1"/>
    <col min="13564" max="13564" width="8.7109375" style="368" customWidth="1"/>
    <col min="13565" max="13565" width="8" style="368" customWidth="1"/>
    <col min="13566" max="13566" width="5.28515625" style="368" customWidth="1"/>
    <col min="13567" max="13567" width="5.5703125" style="368" customWidth="1"/>
    <col min="13568" max="13568" width="10.5703125" style="368" customWidth="1"/>
    <col min="13569" max="13571" width="8.85546875" style="368"/>
    <col min="13572" max="13572" width="10.7109375" style="368" customWidth="1"/>
    <col min="13573" max="13580" width="8.85546875" style="368"/>
    <col min="13581" max="13581" width="10.140625" style="368" customWidth="1"/>
    <col min="13582" max="13582" width="8.7109375" style="368" customWidth="1"/>
    <col min="13583" max="13583" width="10.140625" style="368" customWidth="1"/>
    <col min="13584" max="13584" width="8.5703125" style="368" customWidth="1"/>
    <col min="13585" max="13585" width="12.140625" style="368" customWidth="1"/>
    <col min="13586" max="13815" width="8.85546875" style="368"/>
    <col min="13816" max="13816" width="5.42578125" style="368" customWidth="1"/>
    <col min="13817" max="13817" width="34.42578125" style="368" customWidth="1"/>
    <col min="13818" max="13818" width="18.85546875" style="368" customWidth="1"/>
    <col min="13819" max="13819" width="7.5703125" style="368" customWidth="1"/>
    <col min="13820" max="13820" width="8.7109375" style="368" customWidth="1"/>
    <col min="13821" max="13821" width="8" style="368" customWidth="1"/>
    <col min="13822" max="13822" width="5.28515625" style="368" customWidth="1"/>
    <col min="13823" max="13823" width="5.5703125" style="368" customWidth="1"/>
    <col min="13824" max="13824" width="10.5703125" style="368" customWidth="1"/>
    <col min="13825" max="13827" width="8.85546875" style="368"/>
    <col min="13828" max="13828" width="10.7109375" style="368" customWidth="1"/>
    <col min="13829" max="13836" width="8.85546875" style="368"/>
    <col min="13837" max="13837" width="10.140625" style="368" customWidth="1"/>
    <col min="13838" max="13838" width="8.7109375" style="368" customWidth="1"/>
    <col min="13839" max="13839" width="10.140625" style="368" customWidth="1"/>
    <col min="13840" max="13840" width="8.5703125" style="368" customWidth="1"/>
    <col min="13841" max="13841" width="12.140625" style="368" customWidth="1"/>
    <col min="13842" max="14071" width="8.85546875" style="368"/>
    <col min="14072" max="14072" width="5.42578125" style="368" customWidth="1"/>
    <col min="14073" max="14073" width="34.42578125" style="368" customWidth="1"/>
    <col min="14074" max="14074" width="18.85546875" style="368" customWidth="1"/>
    <col min="14075" max="14075" width="7.5703125" style="368" customWidth="1"/>
    <col min="14076" max="14076" width="8.7109375" style="368" customWidth="1"/>
    <col min="14077" max="14077" width="8" style="368" customWidth="1"/>
    <col min="14078" max="14078" width="5.28515625" style="368" customWidth="1"/>
    <col min="14079" max="14079" width="5.5703125" style="368" customWidth="1"/>
    <col min="14080" max="14080" width="10.5703125" style="368" customWidth="1"/>
    <col min="14081" max="14083" width="8.85546875" style="368"/>
    <col min="14084" max="14084" width="10.7109375" style="368" customWidth="1"/>
    <col min="14085" max="14092" width="8.85546875" style="368"/>
    <col min="14093" max="14093" width="10.140625" style="368" customWidth="1"/>
    <col min="14094" max="14094" width="8.7109375" style="368" customWidth="1"/>
    <col min="14095" max="14095" width="10.140625" style="368" customWidth="1"/>
    <col min="14096" max="14096" width="8.5703125" style="368" customWidth="1"/>
    <col min="14097" max="14097" width="12.140625" style="368" customWidth="1"/>
    <col min="14098" max="14327" width="8.85546875" style="368"/>
    <col min="14328" max="14328" width="5.42578125" style="368" customWidth="1"/>
    <col min="14329" max="14329" width="34.42578125" style="368" customWidth="1"/>
    <col min="14330" max="14330" width="18.85546875" style="368" customWidth="1"/>
    <col min="14331" max="14331" width="7.5703125" style="368" customWidth="1"/>
    <col min="14332" max="14332" width="8.7109375" style="368" customWidth="1"/>
    <col min="14333" max="14333" width="8" style="368" customWidth="1"/>
    <col min="14334" max="14334" width="5.28515625" style="368" customWidth="1"/>
    <col min="14335" max="14335" width="5.5703125" style="368" customWidth="1"/>
    <col min="14336" max="14336" width="10.5703125" style="368" customWidth="1"/>
    <col min="14337" max="14339" width="8.85546875" style="368"/>
    <col min="14340" max="14340" width="10.7109375" style="368" customWidth="1"/>
    <col min="14341" max="14348" width="8.85546875" style="368"/>
    <col min="14349" max="14349" width="10.140625" style="368" customWidth="1"/>
    <col min="14350" max="14350" width="8.7109375" style="368" customWidth="1"/>
    <col min="14351" max="14351" width="10.140625" style="368" customWidth="1"/>
    <col min="14352" max="14352" width="8.5703125" style="368" customWidth="1"/>
    <col min="14353" max="14353" width="12.140625" style="368" customWidth="1"/>
    <col min="14354" max="14583" width="8.85546875" style="368"/>
    <col min="14584" max="14584" width="5.42578125" style="368" customWidth="1"/>
    <col min="14585" max="14585" width="34.42578125" style="368" customWidth="1"/>
    <col min="14586" max="14586" width="18.85546875" style="368" customWidth="1"/>
    <col min="14587" max="14587" width="7.5703125" style="368" customWidth="1"/>
    <col min="14588" max="14588" width="8.7109375" style="368" customWidth="1"/>
    <col min="14589" max="14589" width="8" style="368" customWidth="1"/>
    <col min="14590" max="14590" width="5.28515625" style="368" customWidth="1"/>
    <col min="14591" max="14591" width="5.5703125" style="368" customWidth="1"/>
    <col min="14592" max="14592" width="10.5703125" style="368" customWidth="1"/>
    <col min="14593" max="14595" width="8.85546875" style="368"/>
    <col min="14596" max="14596" width="10.7109375" style="368" customWidth="1"/>
    <col min="14597" max="14604" width="8.85546875" style="368"/>
    <col min="14605" max="14605" width="10.140625" style="368" customWidth="1"/>
    <col min="14606" max="14606" width="8.7109375" style="368" customWidth="1"/>
    <col min="14607" max="14607" width="10.140625" style="368" customWidth="1"/>
    <col min="14608" max="14608" width="8.5703125" style="368" customWidth="1"/>
    <col min="14609" max="14609" width="12.140625" style="368" customWidth="1"/>
    <col min="14610" max="14839" width="8.85546875" style="368"/>
    <col min="14840" max="14840" width="5.42578125" style="368" customWidth="1"/>
    <col min="14841" max="14841" width="34.42578125" style="368" customWidth="1"/>
    <col min="14842" max="14842" width="18.85546875" style="368" customWidth="1"/>
    <col min="14843" max="14843" width="7.5703125" style="368" customWidth="1"/>
    <col min="14844" max="14844" width="8.7109375" style="368" customWidth="1"/>
    <col min="14845" max="14845" width="8" style="368" customWidth="1"/>
    <col min="14846" max="14846" width="5.28515625" style="368" customWidth="1"/>
    <col min="14847" max="14847" width="5.5703125" style="368" customWidth="1"/>
    <col min="14848" max="14848" width="10.5703125" style="368" customWidth="1"/>
    <col min="14849" max="14851" width="8.85546875" style="368"/>
    <col min="14852" max="14852" width="10.7109375" style="368" customWidth="1"/>
    <col min="14853" max="14860" width="8.85546875" style="368"/>
    <col min="14861" max="14861" width="10.140625" style="368" customWidth="1"/>
    <col min="14862" max="14862" width="8.7109375" style="368" customWidth="1"/>
    <col min="14863" max="14863" width="10.140625" style="368" customWidth="1"/>
    <col min="14864" max="14864" width="8.5703125" style="368" customWidth="1"/>
    <col min="14865" max="14865" width="12.140625" style="368" customWidth="1"/>
    <col min="14866" max="15095" width="8.85546875" style="368"/>
    <col min="15096" max="15096" width="5.42578125" style="368" customWidth="1"/>
    <col min="15097" max="15097" width="34.42578125" style="368" customWidth="1"/>
    <col min="15098" max="15098" width="18.85546875" style="368" customWidth="1"/>
    <col min="15099" max="15099" width="7.5703125" style="368" customWidth="1"/>
    <col min="15100" max="15100" width="8.7109375" style="368" customWidth="1"/>
    <col min="15101" max="15101" width="8" style="368" customWidth="1"/>
    <col min="15102" max="15102" width="5.28515625" style="368" customWidth="1"/>
    <col min="15103" max="15103" width="5.5703125" style="368" customWidth="1"/>
    <col min="15104" max="15104" width="10.5703125" style="368" customWidth="1"/>
    <col min="15105" max="15107" width="8.85546875" style="368"/>
    <col min="15108" max="15108" width="10.7109375" style="368" customWidth="1"/>
    <col min="15109" max="15116" width="8.85546875" style="368"/>
    <col min="15117" max="15117" width="10.140625" style="368" customWidth="1"/>
    <col min="15118" max="15118" width="8.7109375" style="368" customWidth="1"/>
    <col min="15119" max="15119" width="10.140625" style="368" customWidth="1"/>
    <col min="15120" max="15120" width="8.5703125" style="368" customWidth="1"/>
    <col min="15121" max="15121" width="12.140625" style="368" customWidth="1"/>
    <col min="15122" max="15351" width="8.85546875" style="368"/>
    <col min="15352" max="15352" width="5.42578125" style="368" customWidth="1"/>
    <col min="15353" max="15353" width="34.42578125" style="368" customWidth="1"/>
    <col min="15354" max="15354" width="18.85546875" style="368" customWidth="1"/>
    <col min="15355" max="15355" width="7.5703125" style="368" customWidth="1"/>
    <col min="15356" max="15356" width="8.7109375" style="368" customWidth="1"/>
    <col min="15357" max="15357" width="8" style="368" customWidth="1"/>
    <col min="15358" max="15358" width="5.28515625" style="368" customWidth="1"/>
    <col min="15359" max="15359" width="5.5703125" style="368" customWidth="1"/>
    <col min="15360" max="15360" width="10.5703125" style="368" customWidth="1"/>
    <col min="15361" max="15363" width="8.85546875" style="368"/>
    <col min="15364" max="15364" width="10.7109375" style="368" customWidth="1"/>
    <col min="15365" max="15372" width="8.85546875" style="368"/>
    <col min="15373" max="15373" width="10.140625" style="368" customWidth="1"/>
    <col min="15374" max="15374" width="8.7109375" style="368" customWidth="1"/>
    <col min="15375" max="15375" width="10.140625" style="368" customWidth="1"/>
    <col min="15376" max="15376" width="8.5703125" style="368" customWidth="1"/>
    <col min="15377" max="15377" width="12.140625" style="368" customWidth="1"/>
    <col min="15378" max="15607" width="8.85546875" style="368"/>
    <col min="15608" max="15608" width="5.42578125" style="368" customWidth="1"/>
    <col min="15609" max="15609" width="34.42578125" style="368" customWidth="1"/>
    <col min="15610" max="15610" width="18.85546875" style="368" customWidth="1"/>
    <col min="15611" max="15611" width="7.5703125" style="368" customWidth="1"/>
    <col min="15612" max="15612" width="8.7109375" style="368" customWidth="1"/>
    <col min="15613" max="15613" width="8" style="368" customWidth="1"/>
    <col min="15614" max="15614" width="5.28515625" style="368" customWidth="1"/>
    <col min="15615" max="15615" width="5.5703125" style="368" customWidth="1"/>
    <col min="15616" max="15616" width="10.5703125" style="368" customWidth="1"/>
    <col min="15617" max="15619" width="8.85546875" style="368"/>
    <col min="15620" max="15620" width="10.7109375" style="368" customWidth="1"/>
    <col min="15621" max="15628" width="8.85546875" style="368"/>
    <col min="15629" max="15629" width="10.140625" style="368" customWidth="1"/>
    <col min="15630" max="15630" width="8.7109375" style="368" customWidth="1"/>
    <col min="15631" max="15631" width="10.140625" style="368" customWidth="1"/>
    <col min="15632" max="15632" width="8.5703125" style="368" customWidth="1"/>
    <col min="15633" max="15633" width="12.140625" style="368" customWidth="1"/>
    <col min="15634" max="15863" width="8.85546875" style="368"/>
    <col min="15864" max="15864" width="5.42578125" style="368" customWidth="1"/>
    <col min="15865" max="15865" width="34.42578125" style="368" customWidth="1"/>
    <col min="15866" max="15866" width="18.85546875" style="368" customWidth="1"/>
    <col min="15867" max="15867" width="7.5703125" style="368" customWidth="1"/>
    <col min="15868" max="15868" width="8.7109375" style="368" customWidth="1"/>
    <col min="15869" max="15869" width="8" style="368" customWidth="1"/>
    <col min="15870" max="15870" width="5.28515625" style="368" customWidth="1"/>
    <col min="15871" max="15871" width="5.5703125" style="368" customWidth="1"/>
    <col min="15872" max="15872" width="10.5703125" style="368" customWidth="1"/>
    <col min="15873" max="15875" width="8.85546875" style="368"/>
    <col min="15876" max="15876" width="10.7109375" style="368" customWidth="1"/>
    <col min="15877" max="15884" width="8.85546875" style="368"/>
    <col min="15885" max="15885" width="10.140625" style="368" customWidth="1"/>
    <col min="15886" max="15886" width="8.7109375" style="368" customWidth="1"/>
    <col min="15887" max="15887" width="10.140625" style="368" customWidth="1"/>
    <col min="15888" max="15888" width="8.5703125" style="368" customWidth="1"/>
    <col min="15889" max="15889" width="12.140625" style="368" customWidth="1"/>
    <col min="15890" max="16119" width="8.85546875" style="368"/>
    <col min="16120" max="16120" width="5.42578125" style="368" customWidth="1"/>
    <col min="16121" max="16121" width="34.42578125" style="368" customWidth="1"/>
    <col min="16122" max="16122" width="18.85546875" style="368" customWidth="1"/>
    <col min="16123" max="16123" width="7.5703125" style="368" customWidth="1"/>
    <col min="16124" max="16124" width="8.7109375" style="368" customWidth="1"/>
    <col min="16125" max="16125" width="8" style="368" customWidth="1"/>
    <col min="16126" max="16126" width="5.28515625" style="368" customWidth="1"/>
    <col min="16127" max="16127" width="5.5703125" style="368" customWidth="1"/>
    <col min="16128" max="16128" width="10.5703125" style="368" customWidth="1"/>
    <col min="16129" max="16131" width="8.85546875" style="368"/>
    <col min="16132" max="16132" width="10.7109375" style="368" customWidth="1"/>
    <col min="16133" max="16140" width="8.85546875" style="368"/>
    <col min="16141" max="16141" width="10.140625" style="368" customWidth="1"/>
    <col min="16142" max="16142" width="8.7109375" style="368" customWidth="1"/>
    <col min="16143" max="16143" width="10.140625" style="368" customWidth="1"/>
    <col min="16144" max="16144" width="8.5703125" style="368" customWidth="1"/>
    <col min="16145" max="16145" width="12.140625" style="368" customWidth="1"/>
    <col min="16146" max="16384" width="8.85546875" style="368"/>
  </cols>
  <sheetData>
    <row r="1" spans="1:20">
      <c r="A1" s="365" t="s">
        <v>581</v>
      </c>
      <c r="B1" s="365"/>
      <c r="C1" s="365"/>
      <c r="D1" s="365" t="str">
        <f>Деклар!G9</f>
        <v>ИП Ахметов</v>
      </c>
    </row>
    <row r="2" spans="1:20">
      <c r="A2" s="366" t="s">
        <v>153</v>
      </c>
      <c r="B2" s="1013">
        <f>Деклар!D5</f>
        <v>111111111111</v>
      </c>
      <c r="C2" s="1013"/>
      <c r="D2" s="367"/>
      <c r="E2" s="1013"/>
      <c r="F2" s="1013"/>
    </row>
    <row r="3" spans="1:20">
      <c r="A3" s="206" t="s">
        <v>433</v>
      </c>
    </row>
    <row r="4" spans="1:20">
      <c r="A4" s="206" t="s">
        <v>579</v>
      </c>
      <c r="E4" s="369" t="str">
        <f>Деклар!G7</f>
        <v>2020 год</v>
      </c>
    </row>
    <row r="5" spans="1:20" ht="28.5" customHeight="1" thickBot="1">
      <c r="A5" s="368" t="s">
        <v>567</v>
      </c>
      <c r="B5" s="368">
        <v>42500</v>
      </c>
      <c r="C5" s="368" t="s">
        <v>568</v>
      </c>
      <c r="D5" s="368">
        <v>2651</v>
      </c>
      <c r="F5" s="368" t="s">
        <v>869</v>
      </c>
      <c r="G5" s="368">
        <f>10*B5</f>
        <v>425000</v>
      </c>
    </row>
    <row r="6" spans="1:20" ht="37.9" customHeight="1">
      <c r="A6" s="1153" t="s">
        <v>242</v>
      </c>
      <c r="B6" s="1156" t="s">
        <v>434</v>
      </c>
      <c r="C6" s="1159" t="s">
        <v>435</v>
      </c>
      <c r="D6" s="1153" t="s">
        <v>436</v>
      </c>
      <c r="E6" s="1156"/>
      <c r="F6" s="1156"/>
      <c r="G6" s="1159"/>
      <c r="H6" s="1180" t="s">
        <v>437</v>
      </c>
      <c r="I6" s="1181"/>
      <c r="J6" s="1181"/>
      <c r="K6" s="1182"/>
      <c r="L6" s="370" t="s">
        <v>438</v>
      </c>
      <c r="M6" s="1178" t="s">
        <v>439</v>
      </c>
      <c r="N6" s="1179"/>
      <c r="O6" s="1178" t="s">
        <v>440</v>
      </c>
      <c r="P6" s="1179"/>
      <c r="Q6" s="370" t="s">
        <v>872</v>
      </c>
      <c r="R6" s="371" t="s">
        <v>844</v>
      </c>
      <c r="S6" s="370" t="s">
        <v>861</v>
      </c>
      <c r="T6" s="370" t="s">
        <v>569</v>
      </c>
    </row>
    <row r="7" spans="1:20" ht="15" customHeight="1">
      <c r="A7" s="1154"/>
      <c r="B7" s="1157"/>
      <c r="C7" s="1160"/>
      <c r="D7" s="1162" t="s">
        <v>441</v>
      </c>
      <c r="E7" s="1163" t="s">
        <v>450</v>
      </c>
      <c r="F7" s="1168" t="s">
        <v>442</v>
      </c>
      <c r="G7" s="1171" t="s">
        <v>443</v>
      </c>
      <c r="H7" s="1175" t="s">
        <v>444</v>
      </c>
      <c r="I7" s="1175" t="s">
        <v>863</v>
      </c>
      <c r="J7" s="1163" t="s">
        <v>864</v>
      </c>
      <c r="K7" s="1171" t="s">
        <v>445</v>
      </c>
      <c r="L7" s="372"/>
      <c r="M7" s="1183" t="s">
        <v>655</v>
      </c>
      <c r="N7" s="1185" t="s">
        <v>566</v>
      </c>
      <c r="O7" s="1183" t="s">
        <v>843</v>
      </c>
      <c r="P7" s="1185" t="s">
        <v>654</v>
      </c>
      <c r="Q7" s="372"/>
      <c r="R7" s="373"/>
      <c r="S7" s="372"/>
      <c r="T7" s="372"/>
    </row>
    <row r="8" spans="1:20">
      <c r="A8" s="1154"/>
      <c r="B8" s="1157"/>
      <c r="C8" s="1160"/>
      <c r="D8" s="1154"/>
      <c r="E8" s="1157"/>
      <c r="F8" s="1169"/>
      <c r="G8" s="1172"/>
      <c r="H8" s="1176"/>
      <c r="I8" s="1176"/>
      <c r="J8" s="1157"/>
      <c r="K8" s="1172"/>
      <c r="L8" s="372"/>
      <c r="M8" s="1183"/>
      <c r="N8" s="1185"/>
      <c r="O8" s="1183"/>
      <c r="P8" s="1185"/>
      <c r="Q8" s="372"/>
      <c r="R8" s="373"/>
      <c r="S8" s="372"/>
      <c r="T8" s="372"/>
    </row>
    <row r="9" spans="1:20">
      <c r="A9" s="1154"/>
      <c r="B9" s="1157"/>
      <c r="C9" s="1160"/>
      <c r="D9" s="1154"/>
      <c r="E9" s="1157"/>
      <c r="F9" s="1169"/>
      <c r="G9" s="1172"/>
      <c r="H9" s="1176"/>
      <c r="I9" s="1176"/>
      <c r="J9" s="1157"/>
      <c r="K9" s="1172"/>
      <c r="L9" s="372"/>
      <c r="M9" s="1183"/>
      <c r="N9" s="1185"/>
      <c r="O9" s="1183"/>
      <c r="P9" s="1185"/>
      <c r="Q9" s="372"/>
      <c r="R9" s="373"/>
      <c r="S9" s="372"/>
      <c r="T9" s="372"/>
    </row>
    <row r="10" spans="1:20">
      <c r="A10" s="1154"/>
      <c r="B10" s="1157"/>
      <c r="C10" s="1160"/>
      <c r="D10" s="1154"/>
      <c r="E10" s="1157"/>
      <c r="F10" s="1169"/>
      <c r="G10" s="1172"/>
      <c r="H10" s="1176"/>
      <c r="I10" s="1176"/>
      <c r="J10" s="1157"/>
      <c r="K10" s="1172"/>
      <c r="L10" s="372"/>
      <c r="M10" s="1183"/>
      <c r="N10" s="1185"/>
      <c r="O10" s="1183"/>
      <c r="P10" s="1185"/>
      <c r="Q10" s="372"/>
      <c r="R10" s="373"/>
      <c r="S10" s="372"/>
      <c r="T10" s="372"/>
    </row>
    <row r="11" spans="1:20" ht="37.5" customHeight="1" thickBot="1">
      <c r="A11" s="1155"/>
      <c r="B11" s="1158"/>
      <c r="C11" s="1161"/>
      <c r="D11" s="1155"/>
      <c r="E11" s="1158"/>
      <c r="F11" s="1170"/>
      <c r="G11" s="1173"/>
      <c r="H11" s="1177"/>
      <c r="I11" s="1177"/>
      <c r="J11" s="1158"/>
      <c r="K11" s="1173"/>
      <c r="L11" s="374"/>
      <c r="M11" s="1184"/>
      <c r="N11" s="1186"/>
      <c r="O11" s="1184"/>
      <c r="P11" s="1186"/>
      <c r="Q11" s="374"/>
      <c r="R11" s="375"/>
      <c r="S11" s="374"/>
      <c r="T11" s="374"/>
    </row>
    <row r="12" spans="1:20" s="379" customFormat="1" ht="13.5" thickBot="1">
      <c r="A12" s="376">
        <v>1</v>
      </c>
      <c r="B12" s="377">
        <v>2</v>
      </c>
      <c r="C12" s="378">
        <v>3</v>
      </c>
      <c r="D12" s="376">
        <v>4</v>
      </c>
      <c r="E12" s="377">
        <v>5</v>
      </c>
      <c r="F12" s="378">
        <v>6</v>
      </c>
      <c r="G12" s="376">
        <v>7</v>
      </c>
      <c r="H12" s="377">
        <v>8</v>
      </c>
      <c r="I12" s="377">
        <v>8</v>
      </c>
      <c r="J12" s="378">
        <v>9</v>
      </c>
      <c r="K12" s="376">
        <v>10</v>
      </c>
      <c r="L12" s="377">
        <v>11</v>
      </c>
      <c r="M12" s="378">
        <v>12</v>
      </c>
      <c r="N12" s="376">
        <v>13</v>
      </c>
      <c r="O12" s="377">
        <v>14</v>
      </c>
      <c r="P12" s="378">
        <v>15</v>
      </c>
      <c r="Q12" s="376">
        <v>16</v>
      </c>
      <c r="R12" s="377">
        <v>17</v>
      </c>
      <c r="S12" s="378">
        <v>18</v>
      </c>
      <c r="T12" s="376">
        <v>19</v>
      </c>
    </row>
    <row r="13" spans="1:20">
      <c r="A13" s="649">
        <v>1</v>
      </c>
      <c r="B13" s="650"/>
      <c r="C13" s="651"/>
      <c r="D13" s="652"/>
      <c r="E13" s="652"/>
      <c r="F13" s="650"/>
      <c r="G13" s="382">
        <f t="shared" ref="G13:G18" si="0">SUM(D13:F13)</f>
        <v>0</v>
      </c>
      <c r="H13" s="383">
        <f>IF(G13&gt;0,(G13-B$5*12-J13-I13)*0.1,0)</f>
        <v>0</v>
      </c>
      <c r="I13" s="383">
        <f>IF(G13&gt;=G$5*12,51000,G13*1%)</f>
        <v>0</v>
      </c>
      <c r="J13" s="200">
        <f t="shared" ref="J13:J18" si="1">G13*0.1</f>
        <v>0</v>
      </c>
      <c r="K13" s="384">
        <f t="shared" ref="K13:K18" si="2">SUM(H13:J13)</f>
        <v>0</v>
      </c>
      <c r="L13" s="385">
        <f t="shared" ref="L13:L18" si="3">G13-K13</f>
        <v>0</v>
      </c>
      <c r="M13" s="386" t="s">
        <v>456</v>
      </c>
      <c r="N13" s="387">
        <f t="shared" ref="N13:N18" si="4">IF(G13&gt;0,D$5*12,0)</f>
        <v>0</v>
      </c>
      <c r="O13" s="383">
        <f t="shared" ref="O13:O18" si="5">IF((G13-J13)&gt;B$5*7*12,B$5*7*12,G13-J13)</f>
        <v>0</v>
      </c>
      <c r="P13" s="387">
        <f t="shared" ref="P13:P18" si="6">O13*3.5%</f>
        <v>0</v>
      </c>
      <c r="Q13" s="385">
        <f t="shared" ref="Q13:Q18" si="7">IF(N13&lt;P13,0,N13-P13)</f>
        <v>0</v>
      </c>
      <c r="R13" s="385">
        <f t="shared" ref="R13:R18" si="8">IF((G13)&gt;G$5*12,G$5*12,G13)</f>
        <v>0</v>
      </c>
      <c r="S13" s="385">
        <f t="shared" ref="S13:S18" si="9">R13*2%</f>
        <v>0</v>
      </c>
      <c r="T13" s="655"/>
    </row>
    <row r="14" spans="1:20">
      <c r="A14" s="649">
        <v>2</v>
      </c>
      <c r="B14" s="653"/>
      <c r="C14" s="651"/>
      <c r="D14" s="652"/>
      <c r="E14" s="652"/>
      <c r="F14" s="650"/>
      <c r="G14" s="382">
        <f t="shared" si="0"/>
        <v>0</v>
      </c>
      <c r="H14" s="383">
        <f t="shared" ref="H14:H18" si="10">IF(G14&gt;0,(G14-B$5*12-J14-I14)*0.1,0)</f>
        <v>0</v>
      </c>
      <c r="I14" s="383">
        <f t="shared" ref="I14:I18" si="11">IF(G14&gt;=G$5*12,51000,G14*1%)</f>
        <v>0</v>
      </c>
      <c r="J14" s="200">
        <f t="shared" si="1"/>
        <v>0</v>
      </c>
      <c r="K14" s="384">
        <f t="shared" si="2"/>
        <v>0</v>
      </c>
      <c r="L14" s="385">
        <f t="shared" si="3"/>
        <v>0</v>
      </c>
      <c r="M14" s="386" t="s">
        <v>456</v>
      </c>
      <c r="N14" s="387">
        <f t="shared" si="4"/>
        <v>0</v>
      </c>
      <c r="O14" s="383">
        <f t="shared" si="5"/>
        <v>0</v>
      </c>
      <c r="P14" s="387">
        <f t="shared" si="6"/>
        <v>0</v>
      </c>
      <c r="Q14" s="385">
        <f t="shared" si="7"/>
        <v>0</v>
      </c>
      <c r="R14" s="385">
        <f t="shared" si="8"/>
        <v>0</v>
      </c>
      <c r="S14" s="385">
        <f t="shared" si="9"/>
        <v>0</v>
      </c>
      <c r="T14" s="655"/>
    </row>
    <row r="15" spans="1:20">
      <c r="A15" s="649">
        <v>3</v>
      </c>
      <c r="B15" s="653"/>
      <c r="C15" s="654"/>
      <c r="D15" s="652"/>
      <c r="E15" s="652"/>
      <c r="F15" s="652"/>
      <c r="G15" s="382">
        <f t="shared" si="0"/>
        <v>0</v>
      </c>
      <c r="H15" s="383">
        <f t="shared" si="10"/>
        <v>0</v>
      </c>
      <c r="I15" s="383">
        <f t="shared" si="11"/>
        <v>0</v>
      </c>
      <c r="J15" s="200">
        <f t="shared" si="1"/>
        <v>0</v>
      </c>
      <c r="K15" s="384">
        <f t="shared" si="2"/>
        <v>0</v>
      </c>
      <c r="L15" s="385">
        <f t="shared" si="3"/>
        <v>0</v>
      </c>
      <c r="M15" s="386" t="s">
        <v>456</v>
      </c>
      <c r="N15" s="387">
        <f t="shared" si="4"/>
        <v>0</v>
      </c>
      <c r="O15" s="383">
        <f t="shared" si="5"/>
        <v>0</v>
      </c>
      <c r="P15" s="387">
        <f t="shared" si="6"/>
        <v>0</v>
      </c>
      <c r="Q15" s="385">
        <f t="shared" si="7"/>
        <v>0</v>
      </c>
      <c r="R15" s="385">
        <f t="shared" si="8"/>
        <v>0</v>
      </c>
      <c r="S15" s="385">
        <f t="shared" si="9"/>
        <v>0</v>
      </c>
      <c r="T15" s="655"/>
    </row>
    <row r="16" spans="1:20">
      <c r="A16" s="649">
        <v>4</v>
      </c>
      <c r="B16" s="653"/>
      <c r="C16" s="651"/>
      <c r="D16" s="652"/>
      <c r="E16" s="652"/>
      <c r="F16" s="650"/>
      <c r="G16" s="382">
        <f t="shared" si="0"/>
        <v>0</v>
      </c>
      <c r="H16" s="383">
        <f t="shared" si="10"/>
        <v>0</v>
      </c>
      <c r="I16" s="383">
        <f t="shared" si="11"/>
        <v>0</v>
      </c>
      <c r="J16" s="200">
        <f t="shared" si="1"/>
        <v>0</v>
      </c>
      <c r="K16" s="384">
        <f t="shared" si="2"/>
        <v>0</v>
      </c>
      <c r="L16" s="385">
        <f t="shared" si="3"/>
        <v>0</v>
      </c>
      <c r="M16" s="386" t="s">
        <v>456</v>
      </c>
      <c r="N16" s="387">
        <f t="shared" si="4"/>
        <v>0</v>
      </c>
      <c r="O16" s="383">
        <f t="shared" si="5"/>
        <v>0</v>
      </c>
      <c r="P16" s="387">
        <f t="shared" si="6"/>
        <v>0</v>
      </c>
      <c r="Q16" s="385">
        <f t="shared" si="7"/>
        <v>0</v>
      </c>
      <c r="R16" s="385">
        <f t="shared" si="8"/>
        <v>0</v>
      </c>
      <c r="S16" s="385">
        <f t="shared" si="9"/>
        <v>0</v>
      </c>
      <c r="T16" s="655"/>
    </row>
    <row r="17" spans="1:20">
      <c r="A17" s="649">
        <v>5</v>
      </c>
      <c r="B17" s="650"/>
      <c r="C17" s="651"/>
      <c r="D17" s="652"/>
      <c r="E17" s="652"/>
      <c r="F17" s="650"/>
      <c r="G17" s="382">
        <f t="shared" si="0"/>
        <v>0</v>
      </c>
      <c r="H17" s="383">
        <f t="shared" si="10"/>
        <v>0</v>
      </c>
      <c r="I17" s="383">
        <f t="shared" si="11"/>
        <v>0</v>
      </c>
      <c r="J17" s="200">
        <f t="shared" si="1"/>
        <v>0</v>
      </c>
      <c r="K17" s="384">
        <f t="shared" si="2"/>
        <v>0</v>
      </c>
      <c r="L17" s="385">
        <f t="shared" si="3"/>
        <v>0</v>
      </c>
      <c r="M17" s="386" t="s">
        <v>456</v>
      </c>
      <c r="N17" s="387">
        <f t="shared" si="4"/>
        <v>0</v>
      </c>
      <c r="O17" s="383">
        <f t="shared" si="5"/>
        <v>0</v>
      </c>
      <c r="P17" s="387">
        <f t="shared" si="6"/>
        <v>0</v>
      </c>
      <c r="Q17" s="385">
        <f t="shared" si="7"/>
        <v>0</v>
      </c>
      <c r="R17" s="385">
        <f t="shared" si="8"/>
        <v>0</v>
      </c>
      <c r="S17" s="385">
        <f t="shared" si="9"/>
        <v>0</v>
      </c>
      <c r="T17" s="655"/>
    </row>
    <row r="18" spans="1:20">
      <c r="A18" s="649">
        <v>6</v>
      </c>
      <c r="B18" s="653"/>
      <c r="C18" s="654"/>
      <c r="D18" s="652"/>
      <c r="E18" s="652"/>
      <c r="F18" s="650"/>
      <c r="G18" s="382">
        <f t="shared" si="0"/>
        <v>0</v>
      </c>
      <c r="H18" s="383">
        <f t="shared" si="10"/>
        <v>0</v>
      </c>
      <c r="I18" s="383">
        <f t="shared" si="11"/>
        <v>0</v>
      </c>
      <c r="J18" s="200">
        <f t="shared" si="1"/>
        <v>0</v>
      </c>
      <c r="K18" s="384">
        <f t="shared" si="2"/>
        <v>0</v>
      </c>
      <c r="L18" s="385">
        <f t="shared" si="3"/>
        <v>0</v>
      </c>
      <c r="M18" s="386" t="s">
        <v>456</v>
      </c>
      <c r="N18" s="387">
        <f t="shared" si="4"/>
        <v>0</v>
      </c>
      <c r="O18" s="383">
        <f t="shared" si="5"/>
        <v>0</v>
      </c>
      <c r="P18" s="387">
        <f t="shared" si="6"/>
        <v>0</v>
      </c>
      <c r="Q18" s="385">
        <f t="shared" si="7"/>
        <v>0</v>
      </c>
      <c r="R18" s="385">
        <f t="shared" si="8"/>
        <v>0</v>
      </c>
      <c r="S18" s="385">
        <f t="shared" si="9"/>
        <v>0</v>
      </c>
      <c r="T18" s="655"/>
    </row>
    <row r="19" spans="1:20" s="206" customFormat="1" ht="23.25" customHeight="1">
      <c r="A19" s="201"/>
      <c r="B19" s="1166" t="s">
        <v>118</v>
      </c>
      <c r="C19" s="1167"/>
      <c r="D19" s="201">
        <f>SUM(D13:D18)</f>
        <v>0</v>
      </c>
      <c r="E19" s="203">
        <f>SUM(E13:E18)</f>
        <v>0</v>
      </c>
      <c r="F19" s="204">
        <f>SUM(F14:F18)</f>
        <v>0</v>
      </c>
      <c r="G19" s="208">
        <f>SUM(G13:G18)</f>
        <v>0</v>
      </c>
      <c r="H19" s="205">
        <f>SUM(H13:H18)</f>
        <v>0</v>
      </c>
      <c r="I19" s="205">
        <f>SUM(I13:I18)</f>
        <v>0</v>
      </c>
      <c r="J19" s="205">
        <f t="shared" ref="J19:S19" si="12">SUM(J13:J18)</f>
        <v>0</v>
      </c>
      <c r="K19" s="205">
        <f t="shared" si="12"/>
        <v>0</v>
      </c>
      <c r="L19" s="205">
        <f t="shared" si="12"/>
        <v>0</v>
      </c>
      <c r="M19" s="202"/>
      <c r="N19" s="205">
        <f t="shared" si="12"/>
        <v>0</v>
      </c>
      <c r="O19" s="205">
        <f t="shared" si="12"/>
        <v>0</v>
      </c>
      <c r="P19" s="205">
        <f t="shared" si="12"/>
        <v>0</v>
      </c>
      <c r="Q19" s="205">
        <f t="shared" si="12"/>
        <v>0</v>
      </c>
      <c r="R19" s="205">
        <f t="shared" si="12"/>
        <v>0</v>
      </c>
      <c r="S19" s="205">
        <f t="shared" si="12"/>
        <v>0</v>
      </c>
      <c r="T19" s="407">
        <f>SUM(T13:T18)</f>
        <v>0</v>
      </c>
    </row>
    <row r="20" spans="1:20" s="206" customFormat="1" ht="23.25" customHeight="1">
      <c r="A20" s="209"/>
      <c r="B20" s="207"/>
      <c r="C20" s="207"/>
      <c r="D20" s="209"/>
      <c r="E20" s="209"/>
      <c r="F20" s="209"/>
      <c r="G20" s="211" t="s">
        <v>459</v>
      </c>
      <c r="H20" s="210"/>
      <c r="I20" s="210"/>
      <c r="J20" s="210"/>
      <c r="K20" s="210"/>
      <c r="L20" s="209"/>
      <c r="M20" s="210"/>
      <c r="N20" s="210"/>
      <c r="O20" s="210"/>
      <c r="P20" s="210"/>
      <c r="Q20" s="210"/>
    </row>
    <row r="21" spans="1:20" s="206" customFormat="1" ht="4.5" customHeight="1">
      <c r="A21" s="209"/>
      <c r="B21" s="207"/>
      <c r="C21" s="207"/>
      <c r="D21" s="209"/>
      <c r="E21" s="209"/>
      <c r="F21" s="209"/>
      <c r="G21" s="211"/>
      <c r="H21" s="210"/>
      <c r="I21" s="210"/>
      <c r="J21" s="210"/>
      <c r="K21" s="210"/>
      <c r="L21" s="209"/>
      <c r="M21" s="210"/>
      <c r="N21" s="210"/>
      <c r="O21" s="210"/>
      <c r="P21" s="210"/>
      <c r="Q21" s="210"/>
    </row>
    <row r="22" spans="1:20" ht="91.5" customHeight="1">
      <c r="B22" s="369" t="s">
        <v>460</v>
      </c>
      <c r="G22" s="388" t="s">
        <v>868</v>
      </c>
      <c r="H22" s="389"/>
      <c r="I22" s="389" t="s">
        <v>862</v>
      </c>
      <c r="J22" s="389"/>
      <c r="K22" s="389"/>
      <c r="L22" s="390" t="s">
        <v>582</v>
      </c>
      <c r="M22" s="390" t="s">
        <v>128</v>
      </c>
      <c r="N22" s="390" t="s">
        <v>865</v>
      </c>
      <c r="O22" s="390" t="s">
        <v>866</v>
      </c>
      <c r="P22" s="390" t="s">
        <v>867</v>
      </c>
      <c r="Q22" s="388" t="s">
        <v>870</v>
      </c>
      <c r="R22" s="388" t="s">
        <v>871</v>
      </c>
      <c r="S22" s="388" t="s">
        <v>570</v>
      </c>
    </row>
    <row r="23" spans="1:20" ht="13.5" customHeight="1">
      <c r="B23" s="368" t="s">
        <v>451</v>
      </c>
      <c r="G23" s="650"/>
      <c r="H23" s="380"/>
      <c r="I23" s="381">
        <f>G23*10%</f>
        <v>0</v>
      </c>
      <c r="J23" s="380"/>
      <c r="K23" s="380"/>
      <c r="L23" s="380" t="s">
        <v>457</v>
      </c>
      <c r="M23" s="391">
        <f>IF(G23=0,0,D$5*2*3)</f>
        <v>0</v>
      </c>
      <c r="N23" s="380">
        <f>IF((G23-I23)&gt;B$5*7*3,B$5*7*3,G23)</f>
        <v>0</v>
      </c>
      <c r="O23" s="392">
        <f>IF(G23&lt;=B$5*3,B$5*0.035*3,IF(G23&gt;B$5*7*3,B$5*7*0.035*3,(N23-I23)*0.035))</f>
        <v>4462.5000000000009</v>
      </c>
      <c r="P23" s="385">
        <f>IF(M23&lt;O23,0,M23-O23)</f>
        <v>0</v>
      </c>
      <c r="Q23" s="385">
        <f>1.4*B$5*3</f>
        <v>178499.99999999997</v>
      </c>
      <c r="R23" s="380">
        <f>Q23*0.05</f>
        <v>8924.9999999999982</v>
      </c>
      <c r="S23" s="650"/>
    </row>
    <row r="24" spans="1:20" ht="13.5" customHeight="1">
      <c r="E24" s="368" t="s">
        <v>452</v>
      </c>
      <c r="G24" s="650"/>
      <c r="H24" s="380"/>
      <c r="I24" s="381">
        <f>G24*10%</f>
        <v>0</v>
      </c>
      <c r="J24" s="380"/>
      <c r="K24" s="380"/>
      <c r="L24" s="380" t="s">
        <v>457</v>
      </c>
      <c r="M24" s="391">
        <f t="shared" ref="M24:M26" si="13">IF(G24=0,0,D$5*2*3)</f>
        <v>0</v>
      </c>
      <c r="N24" s="380">
        <f t="shared" ref="N24:N26" si="14">IF((G24-I24)&gt;B$5*7*3,B$5*7*3,G24)</f>
        <v>0</v>
      </c>
      <c r="O24" s="392">
        <f t="shared" ref="O24:O26" si="15">IF(G24&lt;=B$5*3,B$5*0.035*3,IF(G24&gt;B$5*7*3,B$5*7*0.035*3,(N24-I24)*0.035))</f>
        <v>4462.5000000000009</v>
      </c>
      <c r="P24" s="385">
        <f>IF(M24&lt;O24,0,M24-O24)</f>
        <v>0</v>
      </c>
      <c r="Q24" s="385">
        <f>1.4*B$5*3</f>
        <v>178499.99999999997</v>
      </c>
      <c r="R24" s="380">
        <f t="shared" ref="R24:R26" si="16">Q24*0.05</f>
        <v>8924.9999999999982</v>
      </c>
      <c r="S24" s="650"/>
    </row>
    <row r="25" spans="1:20" ht="13.5" customHeight="1">
      <c r="E25" s="368" t="s">
        <v>453</v>
      </c>
      <c r="G25" s="650"/>
      <c r="H25" s="380"/>
      <c r="I25" s="381">
        <f>G25*10%</f>
        <v>0</v>
      </c>
      <c r="J25" s="380"/>
      <c r="K25" s="380"/>
      <c r="L25" s="380" t="s">
        <v>457</v>
      </c>
      <c r="M25" s="391">
        <f t="shared" si="13"/>
        <v>0</v>
      </c>
      <c r="N25" s="380">
        <f t="shared" si="14"/>
        <v>0</v>
      </c>
      <c r="O25" s="392">
        <f t="shared" si="15"/>
        <v>4462.5000000000009</v>
      </c>
      <c r="P25" s="385">
        <f>IF(M25&lt;O25,0,M25-O25)</f>
        <v>0</v>
      </c>
      <c r="Q25" s="385">
        <f>1.4*B$5*3</f>
        <v>178499.99999999997</v>
      </c>
      <c r="R25" s="380">
        <f t="shared" si="16"/>
        <v>8924.9999999999982</v>
      </c>
      <c r="S25" s="656"/>
    </row>
    <row r="26" spans="1:20" ht="13.5" customHeight="1">
      <c r="E26" s="368" t="s">
        <v>454</v>
      </c>
      <c r="G26" s="650"/>
      <c r="H26" s="380"/>
      <c r="I26" s="381">
        <f>G26*10%</f>
        <v>0</v>
      </c>
      <c r="J26" s="380"/>
      <c r="K26" s="380"/>
      <c r="L26" s="380" t="s">
        <v>457</v>
      </c>
      <c r="M26" s="391">
        <f t="shared" si="13"/>
        <v>0</v>
      </c>
      <c r="N26" s="380">
        <f t="shared" si="14"/>
        <v>0</v>
      </c>
      <c r="O26" s="392">
        <f t="shared" si="15"/>
        <v>4462.5000000000009</v>
      </c>
      <c r="P26" s="385">
        <f>IF(M26&lt;O26,0,M26-O26)</f>
        <v>0</v>
      </c>
      <c r="Q26" s="385">
        <f>1.4*B$5*3</f>
        <v>178499.99999999997</v>
      </c>
      <c r="R26" s="380">
        <f t="shared" si="16"/>
        <v>8924.9999999999982</v>
      </c>
      <c r="S26" s="656"/>
    </row>
    <row r="27" spans="1:20" ht="13.5" customHeight="1">
      <c r="E27" s="369" t="s">
        <v>455</v>
      </c>
      <c r="F27" s="369"/>
      <c r="G27" s="393">
        <f>SUM(G23:G26)</f>
        <v>0</v>
      </c>
      <c r="H27" s="393"/>
      <c r="I27" s="394">
        <f>SUM(I23:I26)</f>
        <v>0</v>
      </c>
      <c r="J27" s="393"/>
      <c r="K27" s="393"/>
      <c r="L27" s="393"/>
      <c r="M27" s="395">
        <f t="shared" ref="M27:S27" si="17">SUM(M23:M26)</f>
        <v>0</v>
      </c>
      <c r="N27" s="393">
        <f t="shared" si="17"/>
        <v>0</v>
      </c>
      <c r="O27" s="396">
        <f t="shared" si="17"/>
        <v>17850.000000000004</v>
      </c>
      <c r="P27" s="393">
        <f t="shared" si="17"/>
        <v>0</v>
      </c>
      <c r="Q27" s="397">
        <f t="shared" si="17"/>
        <v>713999.99999999988</v>
      </c>
      <c r="R27" s="397">
        <f t="shared" si="17"/>
        <v>35699.999999999993</v>
      </c>
      <c r="S27" s="397">
        <f t="shared" si="17"/>
        <v>0</v>
      </c>
    </row>
    <row r="28" spans="1:20" ht="20.25" customHeight="1">
      <c r="I28" s="369" t="s">
        <v>659</v>
      </c>
      <c r="K28" s="368" t="s">
        <v>458</v>
      </c>
      <c r="M28" s="398">
        <f>M27+N19</f>
        <v>0</v>
      </c>
      <c r="N28" s="369"/>
      <c r="O28" s="399">
        <f>O27+P19</f>
        <v>17850.000000000004</v>
      </c>
      <c r="P28" s="400">
        <f>Q19+P27</f>
        <v>0</v>
      </c>
      <c r="Q28" s="401"/>
      <c r="R28" s="402">
        <f>I19+R27</f>
        <v>35699.999999999993</v>
      </c>
      <c r="S28" s="399">
        <f>S27+I19</f>
        <v>0</v>
      </c>
    </row>
    <row r="29" spans="1:20" ht="18.75" customHeight="1">
      <c r="M29" s="369"/>
      <c r="N29" s="1174" t="s">
        <v>656</v>
      </c>
      <c r="O29" s="1174"/>
      <c r="P29" s="369" t="s">
        <v>657</v>
      </c>
      <c r="Q29" s="369"/>
      <c r="R29" s="402">
        <f>O28+R27+T19</f>
        <v>53550</v>
      </c>
      <c r="S29" s="369" t="s">
        <v>658</v>
      </c>
    </row>
    <row r="30" spans="1:20" ht="15.6" customHeight="1">
      <c r="I30" s="369" t="s">
        <v>894</v>
      </c>
      <c r="J30" s="369" t="s">
        <v>894</v>
      </c>
      <c r="R30" s="369" t="s">
        <v>873</v>
      </c>
      <c r="S30" s="369"/>
      <c r="T30" s="369"/>
    </row>
    <row r="31" spans="1:20" ht="35.450000000000003" customHeight="1">
      <c r="A31" s="368" t="s">
        <v>446</v>
      </c>
      <c r="I31" s="83" t="s">
        <v>858</v>
      </c>
      <c r="J31" s="83" t="s">
        <v>859</v>
      </c>
      <c r="R31" s="83" t="s">
        <v>858</v>
      </c>
      <c r="S31" s="83" t="s">
        <v>859</v>
      </c>
    </row>
    <row r="32" spans="1:20" ht="25.15" customHeight="1">
      <c r="C32" s="403" t="s">
        <v>447</v>
      </c>
      <c r="I32" s="539"/>
      <c r="J32" s="82">
        <f>I27-I32</f>
        <v>0</v>
      </c>
      <c r="L32" s="404"/>
      <c r="N32" s="404"/>
      <c r="R32" s="539"/>
      <c r="S32" s="82">
        <f>R29-R32</f>
        <v>53550</v>
      </c>
    </row>
    <row r="34" spans="2:6">
      <c r="B34" s="1164" t="s">
        <v>448</v>
      </c>
      <c r="C34" s="1164"/>
      <c r="D34" s="1165"/>
      <c r="E34" s="1165"/>
      <c r="F34" s="405"/>
    </row>
    <row r="35" spans="2:6" ht="12.75" customHeight="1">
      <c r="B35" s="765" t="s">
        <v>449</v>
      </c>
      <c r="C35" s="765"/>
      <c r="D35" s="406"/>
      <c r="E35" s="406"/>
      <c r="F35" s="405"/>
    </row>
    <row r="36" spans="2:6">
      <c r="D36" s="207"/>
      <c r="E36" s="207"/>
      <c r="F36" s="405"/>
    </row>
  </sheetData>
  <mergeCells count="26">
    <mergeCell ref="N29:O29"/>
    <mergeCell ref="B2:C2"/>
    <mergeCell ref="E2:F2"/>
    <mergeCell ref="I7:I11"/>
    <mergeCell ref="O6:P6"/>
    <mergeCell ref="M6:N6"/>
    <mergeCell ref="H6:K6"/>
    <mergeCell ref="H7:H11"/>
    <mergeCell ref="J7:J11"/>
    <mergeCell ref="K7:K11"/>
    <mergeCell ref="M7:M11"/>
    <mergeCell ref="N7:N11"/>
    <mergeCell ref="O7:O11"/>
    <mergeCell ref="P7:P11"/>
    <mergeCell ref="B34:C34"/>
    <mergeCell ref="D34:E34"/>
    <mergeCell ref="D6:G6"/>
    <mergeCell ref="B35:C35"/>
    <mergeCell ref="B19:C19"/>
    <mergeCell ref="F7:F11"/>
    <mergeCell ref="G7:G11"/>
    <mergeCell ref="A6:A11"/>
    <mergeCell ref="B6:B11"/>
    <mergeCell ref="C6:C11"/>
    <mergeCell ref="D7:D11"/>
    <mergeCell ref="E7:E11"/>
  </mergeCells>
  <pageMargins left="0.11811023622047245" right="0.11811023622047245" top="0.15748031496062992" bottom="0.35433070866141736" header="0.31496062992125984" footer="0.31496062992125984"/>
  <pageSetup paperSize="9" scale="6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J27" sqref="J27"/>
    </sheetView>
  </sheetViews>
  <sheetFormatPr defaultRowHeight="12.75"/>
  <cols>
    <col min="1" max="1" width="5.28515625" style="5" customWidth="1"/>
    <col min="2" max="2" width="22.7109375" style="5" customWidth="1"/>
    <col min="3" max="3" width="13.5703125" style="7" customWidth="1"/>
    <col min="4" max="4" width="14.28515625" style="7" customWidth="1"/>
    <col min="5" max="5" width="12" style="7" customWidth="1"/>
    <col min="6" max="6" width="12.7109375" style="7" customWidth="1"/>
    <col min="7" max="7" width="12" style="5" customWidth="1"/>
    <col min="8" max="8" width="11.42578125" style="5" customWidth="1"/>
    <col min="9" max="9" width="12.28515625" style="5" customWidth="1"/>
    <col min="10" max="11" width="16.140625" style="5" customWidth="1"/>
    <col min="12" max="13" width="4.140625" style="5" customWidth="1"/>
    <col min="14" max="14" width="4.5703125" style="5" customWidth="1"/>
    <col min="15" max="21" width="3.28515625" style="5" customWidth="1"/>
    <col min="22" max="22" width="15" style="5" customWidth="1"/>
    <col min="23" max="23" width="15.28515625" style="5" customWidth="1"/>
    <col min="24" max="24" width="14.42578125" style="5" customWidth="1"/>
    <col min="25" max="254" width="9.140625" style="5"/>
    <col min="255" max="265" width="4.140625" style="5" customWidth="1"/>
    <col min="266" max="266" width="5" style="5" customWidth="1"/>
    <col min="267" max="269" width="4.140625" style="5" customWidth="1"/>
    <col min="270" max="270" width="4.5703125" style="5" customWidth="1"/>
    <col min="271" max="277" width="3.28515625" style="5" customWidth="1"/>
    <col min="278" max="278" width="15" style="5" customWidth="1"/>
    <col min="279" max="279" width="15.28515625" style="5" customWidth="1"/>
    <col min="280" max="280" width="14.42578125" style="5" customWidth="1"/>
    <col min="281" max="510" width="9.140625" style="5"/>
    <col min="511" max="521" width="4.140625" style="5" customWidth="1"/>
    <col min="522" max="522" width="5" style="5" customWidth="1"/>
    <col min="523" max="525" width="4.140625" style="5" customWidth="1"/>
    <col min="526" max="526" width="4.5703125" style="5" customWidth="1"/>
    <col min="527" max="533" width="3.28515625" style="5" customWidth="1"/>
    <col min="534" max="534" width="15" style="5" customWidth="1"/>
    <col min="535" max="535" width="15.28515625" style="5" customWidth="1"/>
    <col min="536" max="536" width="14.42578125" style="5" customWidth="1"/>
    <col min="537" max="766" width="9.140625" style="5"/>
    <col min="767" max="777" width="4.140625" style="5" customWidth="1"/>
    <col min="778" max="778" width="5" style="5" customWidth="1"/>
    <col min="779" max="781" width="4.140625" style="5" customWidth="1"/>
    <col min="782" max="782" width="4.5703125" style="5" customWidth="1"/>
    <col min="783" max="789" width="3.28515625" style="5" customWidth="1"/>
    <col min="790" max="790" width="15" style="5" customWidth="1"/>
    <col min="791" max="791" width="15.28515625" style="5" customWidth="1"/>
    <col min="792" max="792" width="14.42578125" style="5" customWidth="1"/>
    <col min="793" max="1022" width="9.140625" style="5"/>
    <col min="1023" max="1033" width="4.140625" style="5" customWidth="1"/>
    <col min="1034" max="1034" width="5" style="5" customWidth="1"/>
    <col min="1035" max="1037" width="4.140625" style="5" customWidth="1"/>
    <col min="1038" max="1038" width="4.5703125" style="5" customWidth="1"/>
    <col min="1039" max="1045" width="3.28515625" style="5" customWidth="1"/>
    <col min="1046" max="1046" width="15" style="5" customWidth="1"/>
    <col min="1047" max="1047" width="15.28515625" style="5" customWidth="1"/>
    <col min="1048" max="1048" width="14.42578125" style="5" customWidth="1"/>
    <col min="1049" max="1278" width="9.140625" style="5"/>
    <col min="1279" max="1289" width="4.140625" style="5" customWidth="1"/>
    <col min="1290" max="1290" width="5" style="5" customWidth="1"/>
    <col min="1291" max="1293" width="4.140625" style="5" customWidth="1"/>
    <col min="1294" max="1294" width="4.5703125" style="5" customWidth="1"/>
    <col min="1295" max="1301" width="3.28515625" style="5" customWidth="1"/>
    <col min="1302" max="1302" width="15" style="5" customWidth="1"/>
    <col min="1303" max="1303" width="15.28515625" style="5" customWidth="1"/>
    <col min="1304" max="1304" width="14.42578125" style="5" customWidth="1"/>
    <col min="1305" max="1534" width="9.140625" style="5"/>
    <col min="1535" max="1545" width="4.140625" style="5" customWidth="1"/>
    <col min="1546" max="1546" width="5" style="5" customWidth="1"/>
    <col min="1547" max="1549" width="4.140625" style="5" customWidth="1"/>
    <col min="1550" max="1550" width="4.5703125" style="5" customWidth="1"/>
    <col min="1551" max="1557" width="3.28515625" style="5" customWidth="1"/>
    <col min="1558" max="1558" width="15" style="5" customWidth="1"/>
    <col min="1559" max="1559" width="15.28515625" style="5" customWidth="1"/>
    <col min="1560" max="1560" width="14.42578125" style="5" customWidth="1"/>
    <col min="1561" max="1790" width="9.140625" style="5"/>
    <col min="1791" max="1801" width="4.140625" style="5" customWidth="1"/>
    <col min="1802" max="1802" width="5" style="5" customWidth="1"/>
    <col min="1803" max="1805" width="4.140625" style="5" customWidth="1"/>
    <col min="1806" max="1806" width="4.5703125" style="5" customWidth="1"/>
    <col min="1807" max="1813" width="3.28515625" style="5" customWidth="1"/>
    <col min="1814" max="1814" width="15" style="5" customWidth="1"/>
    <col min="1815" max="1815" width="15.28515625" style="5" customWidth="1"/>
    <col min="1816" max="1816" width="14.42578125" style="5" customWidth="1"/>
    <col min="1817" max="2046" width="9.140625" style="5"/>
    <col min="2047" max="2057" width="4.140625" style="5" customWidth="1"/>
    <col min="2058" max="2058" width="5" style="5" customWidth="1"/>
    <col min="2059" max="2061" width="4.140625" style="5" customWidth="1"/>
    <col min="2062" max="2062" width="4.5703125" style="5" customWidth="1"/>
    <col min="2063" max="2069" width="3.28515625" style="5" customWidth="1"/>
    <col min="2070" max="2070" width="15" style="5" customWidth="1"/>
    <col min="2071" max="2071" width="15.28515625" style="5" customWidth="1"/>
    <col min="2072" max="2072" width="14.42578125" style="5" customWidth="1"/>
    <col min="2073" max="2302" width="9.140625" style="5"/>
    <col min="2303" max="2313" width="4.140625" style="5" customWidth="1"/>
    <col min="2314" max="2314" width="5" style="5" customWidth="1"/>
    <col min="2315" max="2317" width="4.140625" style="5" customWidth="1"/>
    <col min="2318" max="2318" width="4.5703125" style="5" customWidth="1"/>
    <col min="2319" max="2325" width="3.28515625" style="5" customWidth="1"/>
    <col min="2326" max="2326" width="15" style="5" customWidth="1"/>
    <col min="2327" max="2327" width="15.28515625" style="5" customWidth="1"/>
    <col min="2328" max="2328" width="14.42578125" style="5" customWidth="1"/>
    <col min="2329" max="2558" width="9.140625" style="5"/>
    <col min="2559" max="2569" width="4.140625" style="5" customWidth="1"/>
    <col min="2570" max="2570" width="5" style="5" customWidth="1"/>
    <col min="2571" max="2573" width="4.140625" style="5" customWidth="1"/>
    <col min="2574" max="2574" width="4.5703125" style="5" customWidth="1"/>
    <col min="2575" max="2581" width="3.28515625" style="5" customWidth="1"/>
    <col min="2582" max="2582" width="15" style="5" customWidth="1"/>
    <col min="2583" max="2583" width="15.28515625" style="5" customWidth="1"/>
    <col min="2584" max="2584" width="14.42578125" style="5" customWidth="1"/>
    <col min="2585" max="2814" width="9.140625" style="5"/>
    <col min="2815" max="2825" width="4.140625" style="5" customWidth="1"/>
    <col min="2826" max="2826" width="5" style="5" customWidth="1"/>
    <col min="2827" max="2829" width="4.140625" style="5" customWidth="1"/>
    <col min="2830" max="2830" width="4.5703125" style="5" customWidth="1"/>
    <col min="2831" max="2837" width="3.28515625" style="5" customWidth="1"/>
    <col min="2838" max="2838" width="15" style="5" customWidth="1"/>
    <col min="2839" max="2839" width="15.28515625" style="5" customWidth="1"/>
    <col min="2840" max="2840" width="14.42578125" style="5" customWidth="1"/>
    <col min="2841" max="3070" width="9.140625" style="5"/>
    <col min="3071" max="3081" width="4.140625" style="5" customWidth="1"/>
    <col min="3082" max="3082" width="5" style="5" customWidth="1"/>
    <col min="3083" max="3085" width="4.140625" style="5" customWidth="1"/>
    <col min="3086" max="3086" width="4.5703125" style="5" customWidth="1"/>
    <col min="3087" max="3093" width="3.28515625" style="5" customWidth="1"/>
    <col min="3094" max="3094" width="15" style="5" customWidth="1"/>
    <col min="3095" max="3095" width="15.28515625" style="5" customWidth="1"/>
    <col min="3096" max="3096" width="14.42578125" style="5" customWidth="1"/>
    <col min="3097" max="3326" width="9.140625" style="5"/>
    <col min="3327" max="3337" width="4.140625" style="5" customWidth="1"/>
    <col min="3338" max="3338" width="5" style="5" customWidth="1"/>
    <col min="3339" max="3341" width="4.140625" style="5" customWidth="1"/>
    <col min="3342" max="3342" width="4.5703125" style="5" customWidth="1"/>
    <col min="3343" max="3349" width="3.28515625" style="5" customWidth="1"/>
    <col min="3350" max="3350" width="15" style="5" customWidth="1"/>
    <col min="3351" max="3351" width="15.28515625" style="5" customWidth="1"/>
    <col min="3352" max="3352" width="14.42578125" style="5" customWidth="1"/>
    <col min="3353" max="3582" width="9.140625" style="5"/>
    <col min="3583" max="3593" width="4.140625" style="5" customWidth="1"/>
    <col min="3594" max="3594" width="5" style="5" customWidth="1"/>
    <col min="3595" max="3597" width="4.140625" style="5" customWidth="1"/>
    <col min="3598" max="3598" width="4.5703125" style="5" customWidth="1"/>
    <col min="3599" max="3605" width="3.28515625" style="5" customWidth="1"/>
    <col min="3606" max="3606" width="15" style="5" customWidth="1"/>
    <col min="3607" max="3607" width="15.28515625" style="5" customWidth="1"/>
    <col min="3608" max="3608" width="14.42578125" style="5" customWidth="1"/>
    <col min="3609" max="3838" width="9.140625" style="5"/>
    <col min="3839" max="3849" width="4.140625" style="5" customWidth="1"/>
    <col min="3850" max="3850" width="5" style="5" customWidth="1"/>
    <col min="3851" max="3853" width="4.140625" style="5" customWidth="1"/>
    <col min="3854" max="3854" width="4.5703125" style="5" customWidth="1"/>
    <col min="3855" max="3861" width="3.28515625" style="5" customWidth="1"/>
    <col min="3862" max="3862" width="15" style="5" customWidth="1"/>
    <col min="3863" max="3863" width="15.28515625" style="5" customWidth="1"/>
    <col min="3864" max="3864" width="14.42578125" style="5" customWidth="1"/>
    <col min="3865" max="4094" width="9.140625" style="5"/>
    <col min="4095" max="4105" width="4.140625" style="5" customWidth="1"/>
    <col min="4106" max="4106" width="5" style="5" customWidth="1"/>
    <col min="4107" max="4109" width="4.140625" style="5" customWidth="1"/>
    <col min="4110" max="4110" width="4.5703125" style="5" customWidth="1"/>
    <col min="4111" max="4117" width="3.28515625" style="5" customWidth="1"/>
    <col min="4118" max="4118" width="15" style="5" customWidth="1"/>
    <col min="4119" max="4119" width="15.28515625" style="5" customWidth="1"/>
    <col min="4120" max="4120" width="14.42578125" style="5" customWidth="1"/>
    <col min="4121" max="4350" width="9.140625" style="5"/>
    <col min="4351" max="4361" width="4.140625" style="5" customWidth="1"/>
    <col min="4362" max="4362" width="5" style="5" customWidth="1"/>
    <col min="4363" max="4365" width="4.140625" style="5" customWidth="1"/>
    <col min="4366" max="4366" width="4.5703125" style="5" customWidth="1"/>
    <col min="4367" max="4373" width="3.28515625" style="5" customWidth="1"/>
    <col min="4374" max="4374" width="15" style="5" customWidth="1"/>
    <col min="4375" max="4375" width="15.28515625" style="5" customWidth="1"/>
    <col min="4376" max="4376" width="14.42578125" style="5" customWidth="1"/>
    <col min="4377" max="4606" width="9.140625" style="5"/>
    <col min="4607" max="4617" width="4.140625" style="5" customWidth="1"/>
    <col min="4618" max="4618" width="5" style="5" customWidth="1"/>
    <col min="4619" max="4621" width="4.140625" style="5" customWidth="1"/>
    <col min="4622" max="4622" width="4.5703125" style="5" customWidth="1"/>
    <col min="4623" max="4629" width="3.28515625" style="5" customWidth="1"/>
    <col min="4630" max="4630" width="15" style="5" customWidth="1"/>
    <col min="4631" max="4631" width="15.28515625" style="5" customWidth="1"/>
    <col min="4632" max="4632" width="14.42578125" style="5" customWidth="1"/>
    <col min="4633" max="4862" width="9.140625" style="5"/>
    <col min="4863" max="4873" width="4.140625" style="5" customWidth="1"/>
    <col min="4874" max="4874" width="5" style="5" customWidth="1"/>
    <col min="4875" max="4877" width="4.140625" style="5" customWidth="1"/>
    <col min="4878" max="4878" width="4.5703125" style="5" customWidth="1"/>
    <col min="4879" max="4885" width="3.28515625" style="5" customWidth="1"/>
    <col min="4886" max="4886" width="15" style="5" customWidth="1"/>
    <col min="4887" max="4887" width="15.28515625" style="5" customWidth="1"/>
    <col min="4888" max="4888" width="14.42578125" style="5" customWidth="1"/>
    <col min="4889" max="5118" width="9.140625" style="5"/>
    <col min="5119" max="5129" width="4.140625" style="5" customWidth="1"/>
    <col min="5130" max="5130" width="5" style="5" customWidth="1"/>
    <col min="5131" max="5133" width="4.140625" style="5" customWidth="1"/>
    <col min="5134" max="5134" width="4.5703125" style="5" customWidth="1"/>
    <col min="5135" max="5141" width="3.28515625" style="5" customWidth="1"/>
    <col min="5142" max="5142" width="15" style="5" customWidth="1"/>
    <col min="5143" max="5143" width="15.28515625" style="5" customWidth="1"/>
    <col min="5144" max="5144" width="14.42578125" style="5" customWidth="1"/>
    <col min="5145" max="5374" width="9.140625" style="5"/>
    <col min="5375" max="5385" width="4.140625" style="5" customWidth="1"/>
    <col min="5386" max="5386" width="5" style="5" customWidth="1"/>
    <col min="5387" max="5389" width="4.140625" style="5" customWidth="1"/>
    <col min="5390" max="5390" width="4.5703125" style="5" customWidth="1"/>
    <col min="5391" max="5397" width="3.28515625" style="5" customWidth="1"/>
    <col min="5398" max="5398" width="15" style="5" customWidth="1"/>
    <col min="5399" max="5399" width="15.28515625" style="5" customWidth="1"/>
    <col min="5400" max="5400" width="14.42578125" style="5" customWidth="1"/>
    <col min="5401" max="5630" width="9.140625" style="5"/>
    <col min="5631" max="5641" width="4.140625" style="5" customWidth="1"/>
    <col min="5642" max="5642" width="5" style="5" customWidth="1"/>
    <col min="5643" max="5645" width="4.140625" style="5" customWidth="1"/>
    <col min="5646" max="5646" width="4.5703125" style="5" customWidth="1"/>
    <col min="5647" max="5653" width="3.28515625" style="5" customWidth="1"/>
    <col min="5654" max="5654" width="15" style="5" customWidth="1"/>
    <col min="5655" max="5655" width="15.28515625" style="5" customWidth="1"/>
    <col min="5656" max="5656" width="14.42578125" style="5" customWidth="1"/>
    <col min="5657" max="5886" width="9.140625" style="5"/>
    <col min="5887" max="5897" width="4.140625" style="5" customWidth="1"/>
    <col min="5898" max="5898" width="5" style="5" customWidth="1"/>
    <col min="5899" max="5901" width="4.140625" style="5" customWidth="1"/>
    <col min="5902" max="5902" width="4.5703125" style="5" customWidth="1"/>
    <col min="5903" max="5909" width="3.28515625" style="5" customWidth="1"/>
    <col min="5910" max="5910" width="15" style="5" customWidth="1"/>
    <col min="5911" max="5911" width="15.28515625" style="5" customWidth="1"/>
    <col min="5912" max="5912" width="14.42578125" style="5" customWidth="1"/>
    <col min="5913" max="6142" width="9.140625" style="5"/>
    <col min="6143" max="6153" width="4.140625" style="5" customWidth="1"/>
    <col min="6154" max="6154" width="5" style="5" customWidth="1"/>
    <col min="6155" max="6157" width="4.140625" style="5" customWidth="1"/>
    <col min="6158" max="6158" width="4.5703125" style="5" customWidth="1"/>
    <col min="6159" max="6165" width="3.28515625" style="5" customWidth="1"/>
    <col min="6166" max="6166" width="15" style="5" customWidth="1"/>
    <col min="6167" max="6167" width="15.28515625" style="5" customWidth="1"/>
    <col min="6168" max="6168" width="14.42578125" style="5" customWidth="1"/>
    <col min="6169" max="6398" width="9.140625" style="5"/>
    <col min="6399" max="6409" width="4.140625" style="5" customWidth="1"/>
    <col min="6410" max="6410" width="5" style="5" customWidth="1"/>
    <col min="6411" max="6413" width="4.140625" style="5" customWidth="1"/>
    <col min="6414" max="6414" width="4.5703125" style="5" customWidth="1"/>
    <col min="6415" max="6421" width="3.28515625" style="5" customWidth="1"/>
    <col min="6422" max="6422" width="15" style="5" customWidth="1"/>
    <col min="6423" max="6423" width="15.28515625" style="5" customWidth="1"/>
    <col min="6424" max="6424" width="14.42578125" style="5" customWidth="1"/>
    <col min="6425" max="6654" width="9.140625" style="5"/>
    <col min="6655" max="6665" width="4.140625" style="5" customWidth="1"/>
    <col min="6666" max="6666" width="5" style="5" customWidth="1"/>
    <col min="6667" max="6669" width="4.140625" style="5" customWidth="1"/>
    <col min="6670" max="6670" width="4.5703125" style="5" customWidth="1"/>
    <col min="6671" max="6677" width="3.28515625" style="5" customWidth="1"/>
    <col min="6678" max="6678" width="15" style="5" customWidth="1"/>
    <col min="6679" max="6679" width="15.28515625" style="5" customWidth="1"/>
    <col min="6680" max="6680" width="14.42578125" style="5" customWidth="1"/>
    <col min="6681" max="6910" width="9.140625" style="5"/>
    <col min="6911" max="6921" width="4.140625" style="5" customWidth="1"/>
    <col min="6922" max="6922" width="5" style="5" customWidth="1"/>
    <col min="6923" max="6925" width="4.140625" style="5" customWidth="1"/>
    <col min="6926" max="6926" width="4.5703125" style="5" customWidth="1"/>
    <col min="6927" max="6933" width="3.28515625" style="5" customWidth="1"/>
    <col min="6934" max="6934" width="15" style="5" customWidth="1"/>
    <col min="6935" max="6935" width="15.28515625" style="5" customWidth="1"/>
    <col min="6936" max="6936" width="14.42578125" style="5" customWidth="1"/>
    <col min="6937" max="7166" width="9.140625" style="5"/>
    <col min="7167" max="7177" width="4.140625" style="5" customWidth="1"/>
    <col min="7178" max="7178" width="5" style="5" customWidth="1"/>
    <col min="7179" max="7181" width="4.140625" style="5" customWidth="1"/>
    <col min="7182" max="7182" width="4.5703125" style="5" customWidth="1"/>
    <col min="7183" max="7189" width="3.28515625" style="5" customWidth="1"/>
    <col min="7190" max="7190" width="15" style="5" customWidth="1"/>
    <col min="7191" max="7191" width="15.28515625" style="5" customWidth="1"/>
    <col min="7192" max="7192" width="14.42578125" style="5" customWidth="1"/>
    <col min="7193" max="7422" width="9.140625" style="5"/>
    <col min="7423" max="7433" width="4.140625" style="5" customWidth="1"/>
    <col min="7434" max="7434" width="5" style="5" customWidth="1"/>
    <col min="7435" max="7437" width="4.140625" style="5" customWidth="1"/>
    <col min="7438" max="7438" width="4.5703125" style="5" customWidth="1"/>
    <col min="7439" max="7445" width="3.28515625" style="5" customWidth="1"/>
    <col min="7446" max="7446" width="15" style="5" customWidth="1"/>
    <col min="7447" max="7447" width="15.28515625" style="5" customWidth="1"/>
    <col min="7448" max="7448" width="14.42578125" style="5" customWidth="1"/>
    <col min="7449" max="7678" width="9.140625" style="5"/>
    <col min="7679" max="7689" width="4.140625" style="5" customWidth="1"/>
    <col min="7690" max="7690" width="5" style="5" customWidth="1"/>
    <col min="7691" max="7693" width="4.140625" style="5" customWidth="1"/>
    <col min="7694" max="7694" width="4.5703125" style="5" customWidth="1"/>
    <col min="7695" max="7701" width="3.28515625" style="5" customWidth="1"/>
    <col min="7702" max="7702" width="15" style="5" customWidth="1"/>
    <col min="7703" max="7703" width="15.28515625" style="5" customWidth="1"/>
    <col min="7704" max="7704" width="14.42578125" style="5" customWidth="1"/>
    <col min="7705" max="7934" width="9.140625" style="5"/>
    <col min="7935" max="7945" width="4.140625" style="5" customWidth="1"/>
    <col min="7946" max="7946" width="5" style="5" customWidth="1"/>
    <col min="7947" max="7949" width="4.140625" style="5" customWidth="1"/>
    <col min="7950" max="7950" width="4.5703125" style="5" customWidth="1"/>
    <col min="7951" max="7957" width="3.28515625" style="5" customWidth="1"/>
    <col min="7958" max="7958" width="15" style="5" customWidth="1"/>
    <col min="7959" max="7959" width="15.28515625" style="5" customWidth="1"/>
    <col min="7960" max="7960" width="14.42578125" style="5" customWidth="1"/>
    <col min="7961" max="8190" width="9.140625" style="5"/>
    <col min="8191" max="8201" width="4.140625" style="5" customWidth="1"/>
    <col min="8202" max="8202" width="5" style="5" customWidth="1"/>
    <col min="8203" max="8205" width="4.140625" style="5" customWidth="1"/>
    <col min="8206" max="8206" width="4.5703125" style="5" customWidth="1"/>
    <col min="8207" max="8213" width="3.28515625" style="5" customWidth="1"/>
    <col min="8214" max="8214" width="15" style="5" customWidth="1"/>
    <col min="8215" max="8215" width="15.28515625" style="5" customWidth="1"/>
    <col min="8216" max="8216" width="14.42578125" style="5" customWidth="1"/>
    <col min="8217" max="8446" width="9.140625" style="5"/>
    <col min="8447" max="8457" width="4.140625" style="5" customWidth="1"/>
    <col min="8458" max="8458" width="5" style="5" customWidth="1"/>
    <col min="8459" max="8461" width="4.140625" style="5" customWidth="1"/>
    <col min="8462" max="8462" width="4.5703125" style="5" customWidth="1"/>
    <col min="8463" max="8469" width="3.28515625" style="5" customWidth="1"/>
    <col min="8470" max="8470" width="15" style="5" customWidth="1"/>
    <col min="8471" max="8471" width="15.28515625" style="5" customWidth="1"/>
    <col min="8472" max="8472" width="14.42578125" style="5" customWidth="1"/>
    <col min="8473" max="8702" width="9.140625" style="5"/>
    <col min="8703" max="8713" width="4.140625" style="5" customWidth="1"/>
    <col min="8714" max="8714" width="5" style="5" customWidth="1"/>
    <col min="8715" max="8717" width="4.140625" style="5" customWidth="1"/>
    <col min="8718" max="8718" width="4.5703125" style="5" customWidth="1"/>
    <col min="8719" max="8725" width="3.28515625" style="5" customWidth="1"/>
    <col min="8726" max="8726" width="15" style="5" customWidth="1"/>
    <col min="8727" max="8727" width="15.28515625" style="5" customWidth="1"/>
    <col min="8728" max="8728" width="14.42578125" style="5" customWidth="1"/>
    <col min="8729" max="8958" width="9.140625" style="5"/>
    <col min="8959" max="8969" width="4.140625" style="5" customWidth="1"/>
    <col min="8970" max="8970" width="5" style="5" customWidth="1"/>
    <col min="8971" max="8973" width="4.140625" style="5" customWidth="1"/>
    <col min="8974" max="8974" width="4.5703125" style="5" customWidth="1"/>
    <col min="8975" max="8981" width="3.28515625" style="5" customWidth="1"/>
    <col min="8982" max="8982" width="15" style="5" customWidth="1"/>
    <col min="8983" max="8983" width="15.28515625" style="5" customWidth="1"/>
    <col min="8984" max="8984" width="14.42578125" style="5" customWidth="1"/>
    <col min="8985" max="9214" width="9.140625" style="5"/>
    <col min="9215" max="9225" width="4.140625" style="5" customWidth="1"/>
    <col min="9226" max="9226" width="5" style="5" customWidth="1"/>
    <col min="9227" max="9229" width="4.140625" style="5" customWidth="1"/>
    <col min="9230" max="9230" width="4.5703125" style="5" customWidth="1"/>
    <col min="9231" max="9237" width="3.28515625" style="5" customWidth="1"/>
    <col min="9238" max="9238" width="15" style="5" customWidth="1"/>
    <col min="9239" max="9239" width="15.28515625" style="5" customWidth="1"/>
    <col min="9240" max="9240" width="14.42578125" style="5" customWidth="1"/>
    <col min="9241" max="9470" width="9.140625" style="5"/>
    <col min="9471" max="9481" width="4.140625" style="5" customWidth="1"/>
    <col min="9482" max="9482" width="5" style="5" customWidth="1"/>
    <col min="9483" max="9485" width="4.140625" style="5" customWidth="1"/>
    <col min="9486" max="9486" width="4.5703125" style="5" customWidth="1"/>
    <col min="9487" max="9493" width="3.28515625" style="5" customWidth="1"/>
    <col min="9494" max="9494" width="15" style="5" customWidth="1"/>
    <col min="9495" max="9495" width="15.28515625" style="5" customWidth="1"/>
    <col min="9496" max="9496" width="14.42578125" style="5" customWidth="1"/>
    <col min="9497" max="9726" width="9.140625" style="5"/>
    <col min="9727" max="9737" width="4.140625" style="5" customWidth="1"/>
    <col min="9738" max="9738" width="5" style="5" customWidth="1"/>
    <col min="9739" max="9741" width="4.140625" style="5" customWidth="1"/>
    <col min="9742" max="9742" width="4.5703125" style="5" customWidth="1"/>
    <col min="9743" max="9749" width="3.28515625" style="5" customWidth="1"/>
    <col min="9750" max="9750" width="15" style="5" customWidth="1"/>
    <col min="9751" max="9751" width="15.28515625" style="5" customWidth="1"/>
    <col min="9752" max="9752" width="14.42578125" style="5" customWidth="1"/>
    <col min="9753" max="9982" width="9.140625" style="5"/>
    <col min="9983" max="9993" width="4.140625" style="5" customWidth="1"/>
    <col min="9994" max="9994" width="5" style="5" customWidth="1"/>
    <col min="9995" max="9997" width="4.140625" style="5" customWidth="1"/>
    <col min="9998" max="9998" width="4.5703125" style="5" customWidth="1"/>
    <col min="9999" max="10005" width="3.28515625" style="5" customWidth="1"/>
    <col min="10006" max="10006" width="15" style="5" customWidth="1"/>
    <col min="10007" max="10007" width="15.28515625" style="5" customWidth="1"/>
    <col min="10008" max="10008" width="14.42578125" style="5" customWidth="1"/>
    <col min="10009" max="10238" width="9.140625" style="5"/>
    <col min="10239" max="10249" width="4.140625" style="5" customWidth="1"/>
    <col min="10250" max="10250" width="5" style="5" customWidth="1"/>
    <col min="10251" max="10253" width="4.140625" style="5" customWidth="1"/>
    <col min="10254" max="10254" width="4.5703125" style="5" customWidth="1"/>
    <col min="10255" max="10261" width="3.28515625" style="5" customWidth="1"/>
    <col min="10262" max="10262" width="15" style="5" customWidth="1"/>
    <col min="10263" max="10263" width="15.28515625" style="5" customWidth="1"/>
    <col min="10264" max="10264" width="14.42578125" style="5" customWidth="1"/>
    <col min="10265" max="10494" width="9.140625" style="5"/>
    <col min="10495" max="10505" width="4.140625" style="5" customWidth="1"/>
    <col min="10506" max="10506" width="5" style="5" customWidth="1"/>
    <col min="10507" max="10509" width="4.140625" style="5" customWidth="1"/>
    <col min="10510" max="10510" width="4.5703125" style="5" customWidth="1"/>
    <col min="10511" max="10517" width="3.28515625" style="5" customWidth="1"/>
    <col min="10518" max="10518" width="15" style="5" customWidth="1"/>
    <col min="10519" max="10519" width="15.28515625" style="5" customWidth="1"/>
    <col min="10520" max="10520" width="14.42578125" style="5" customWidth="1"/>
    <col min="10521" max="10750" width="9.140625" style="5"/>
    <col min="10751" max="10761" width="4.140625" style="5" customWidth="1"/>
    <col min="10762" max="10762" width="5" style="5" customWidth="1"/>
    <col min="10763" max="10765" width="4.140625" style="5" customWidth="1"/>
    <col min="10766" max="10766" width="4.5703125" style="5" customWidth="1"/>
    <col min="10767" max="10773" width="3.28515625" style="5" customWidth="1"/>
    <col min="10774" max="10774" width="15" style="5" customWidth="1"/>
    <col min="10775" max="10775" width="15.28515625" style="5" customWidth="1"/>
    <col min="10776" max="10776" width="14.42578125" style="5" customWidth="1"/>
    <col min="10777" max="11006" width="9.140625" style="5"/>
    <col min="11007" max="11017" width="4.140625" style="5" customWidth="1"/>
    <col min="11018" max="11018" width="5" style="5" customWidth="1"/>
    <col min="11019" max="11021" width="4.140625" style="5" customWidth="1"/>
    <col min="11022" max="11022" width="4.5703125" style="5" customWidth="1"/>
    <col min="11023" max="11029" width="3.28515625" style="5" customWidth="1"/>
    <col min="11030" max="11030" width="15" style="5" customWidth="1"/>
    <col min="11031" max="11031" width="15.28515625" style="5" customWidth="1"/>
    <col min="11032" max="11032" width="14.42578125" style="5" customWidth="1"/>
    <col min="11033" max="11262" width="9.140625" style="5"/>
    <col min="11263" max="11273" width="4.140625" style="5" customWidth="1"/>
    <col min="11274" max="11274" width="5" style="5" customWidth="1"/>
    <col min="11275" max="11277" width="4.140625" style="5" customWidth="1"/>
    <col min="11278" max="11278" width="4.5703125" style="5" customWidth="1"/>
    <col min="11279" max="11285" width="3.28515625" style="5" customWidth="1"/>
    <col min="11286" max="11286" width="15" style="5" customWidth="1"/>
    <col min="11287" max="11287" width="15.28515625" style="5" customWidth="1"/>
    <col min="11288" max="11288" width="14.42578125" style="5" customWidth="1"/>
    <col min="11289" max="11518" width="9.140625" style="5"/>
    <col min="11519" max="11529" width="4.140625" style="5" customWidth="1"/>
    <col min="11530" max="11530" width="5" style="5" customWidth="1"/>
    <col min="11531" max="11533" width="4.140625" style="5" customWidth="1"/>
    <col min="11534" max="11534" width="4.5703125" style="5" customWidth="1"/>
    <col min="11535" max="11541" width="3.28515625" style="5" customWidth="1"/>
    <col min="11542" max="11542" width="15" style="5" customWidth="1"/>
    <col min="11543" max="11543" width="15.28515625" style="5" customWidth="1"/>
    <col min="11544" max="11544" width="14.42578125" style="5" customWidth="1"/>
    <col min="11545" max="11774" width="9.140625" style="5"/>
    <col min="11775" max="11785" width="4.140625" style="5" customWidth="1"/>
    <col min="11786" max="11786" width="5" style="5" customWidth="1"/>
    <col min="11787" max="11789" width="4.140625" style="5" customWidth="1"/>
    <col min="11790" max="11790" width="4.5703125" style="5" customWidth="1"/>
    <col min="11791" max="11797" width="3.28515625" style="5" customWidth="1"/>
    <col min="11798" max="11798" width="15" style="5" customWidth="1"/>
    <col min="11799" max="11799" width="15.28515625" style="5" customWidth="1"/>
    <col min="11800" max="11800" width="14.42578125" style="5" customWidth="1"/>
    <col min="11801" max="12030" width="9.140625" style="5"/>
    <col min="12031" max="12041" width="4.140625" style="5" customWidth="1"/>
    <col min="12042" max="12042" width="5" style="5" customWidth="1"/>
    <col min="12043" max="12045" width="4.140625" style="5" customWidth="1"/>
    <col min="12046" max="12046" width="4.5703125" style="5" customWidth="1"/>
    <col min="12047" max="12053" width="3.28515625" style="5" customWidth="1"/>
    <col min="12054" max="12054" width="15" style="5" customWidth="1"/>
    <col min="12055" max="12055" width="15.28515625" style="5" customWidth="1"/>
    <col min="12056" max="12056" width="14.42578125" style="5" customWidth="1"/>
    <col min="12057" max="12286" width="9.140625" style="5"/>
    <col min="12287" max="12297" width="4.140625" style="5" customWidth="1"/>
    <col min="12298" max="12298" width="5" style="5" customWidth="1"/>
    <col min="12299" max="12301" width="4.140625" style="5" customWidth="1"/>
    <col min="12302" max="12302" width="4.5703125" style="5" customWidth="1"/>
    <col min="12303" max="12309" width="3.28515625" style="5" customWidth="1"/>
    <col min="12310" max="12310" width="15" style="5" customWidth="1"/>
    <col min="12311" max="12311" width="15.28515625" style="5" customWidth="1"/>
    <col min="12312" max="12312" width="14.42578125" style="5" customWidth="1"/>
    <col min="12313" max="12542" width="9.140625" style="5"/>
    <col min="12543" max="12553" width="4.140625" style="5" customWidth="1"/>
    <col min="12554" max="12554" width="5" style="5" customWidth="1"/>
    <col min="12555" max="12557" width="4.140625" style="5" customWidth="1"/>
    <col min="12558" max="12558" width="4.5703125" style="5" customWidth="1"/>
    <col min="12559" max="12565" width="3.28515625" style="5" customWidth="1"/>
    <col min="12566" max="12566" width="15" style="5" customWidth="1"/>
    <col min="12567" max="12567" width="15.28515625" style="5" customWidth="1"/>
    <col min="12568" max="12568" width="14.42578125" style="5" customWidth="1"/>
    <col min="12569" max="12798" width="9.140625" style="5"/>
    <col min="12799" max="12809" width="4.140625" style="5" customWidth="1"/>
    <col min="12810" max="12810" width="5" style="5" customWidth="1"/>
    <col min="12811" max="12813" width="4.140625" style="5" customWidth="1"/>
    <col min="12814" max="12814" width="4.5703125" style="5" customWidth="1"/>
    <col min="12815" max="12821" width="3.28515625" style="5" customWidth="1"/>
    <col min="12822" max="12822" width="15" style="5" customWidth="1"/>
    <col min="12823" max="12823" width="15.28515625" style="5" customWidth="1"/>
    <col min="12824" max="12824" width="14.42578125" style="5" customWidth="1"/>
    <col min="12825" max="13054" width="9.140625" style="5"/>
    <col min="13055" max="13065" width="4.140625" style="5" customWidth="1"/>
    <col min="13066" max="13066" width="5" style="5" customWidth="1"/>
    <col min="13067" max="13069" width="4.140625" style="5" customWidth="1"/>
    <col min="13070" max="13070" width="4.5703125" style="5" customWidth="1"/>
    <col min="13071" max="13077" width="3.28515625" style="5" customWidth="1"/>
    <col min="13078" max="13078" width="15" style="5" customWidth="1"/>
    <col min="13079" max="13079" width="15.28515625" style="5" customWidth="1"/>
    <col min="13080" max="13080" width="14.42578125" style="5" customWidth="1"/>
    <col min="13081" max="13310" width="9.140625" style="5"/>
    <col min="13311" max="13321" width="4.140625" style="5" customWidth="1"/>
    <col min="13322" max="13322" width="5" style="5" customWidth="1"/>
    <col min="13323" max="13325" width="4.140625" style="5" customWidth="1"/>
    <col min="13326" max="13326" width="4.5703125" style="5" customWidth="1"/>
    <col min="13327" max="13333" width="3.28515625" style="5" customWidth="1"/>
    <col min="13334" max="13334" width="15" style="5" customWidth="1"/>
    <col min="13335" max="13335" width="15.28515625" style="5" customWidth="1"/>
    <col min="13336" max="13336" width="14.42578125" style="5" customWidth="1"/>
    <col min="13337" max="13566" width="9.140625" style="5"/>
    <col min="13567" max="13577" width="4.140625" style="5" customWidth="1"/>
    <col min="13578" max="13578" width="5" style="5" customWidth="1"/>
    <col min="13579" max="13581" width="4.140625" style="5" customWidth="1"/>
    <col min="13582" max="13582" width="4.5703125" style="5" customWidth="1"/>
    <col min="13583" max="13589" width="3.28515625" style="5" customWidth="1"/>
    <col min="13590" max="13590" width="15" style="5" customWidth="1"/>
    <col min="13591" max="13591" width="15.28515625" style="5" customWidth="1"/>
    <col min="13592" max="13592" width="14.42578125" style="5" customWidth="1"/>
    <col min="13593" max="13822" width="9.140625" style="5"/>
    <col min="13823" max="13833" width="4.140625" style="5" customWidth="1"/>
    <col min="13834" max="13834" width="5" style="5" customWidth="1"/>
    <col min="13835" max="13837" width="4.140625" style="5" customWidth="1"/>
    <col min="13838" max="13838" width="4.5703125" style="5" customWidth="1"/>
    <col min="13839" max="13845" width="3.28515625" style="5" customWidth="1"/>
    <col min="13846" max="13846" width="15" style="5" customWidth="1"/>
    <col min="13847" max="13847" width="15.28515625" style="5" customWidth="1"/>
    <col min="13848" max="13848" width="14.42578125" style="5" customWidth="1"/>
    <col min="13849" max="14078" width="9.140625" style="5"/>
    <col min="14079" max="14089" width="4.140625" style="5" customWidth="1"/>
    <col min="14090" max="14090" width="5" style="5" customWidth="1"/>
    <col min="14091" max="14093" width="4.140625" style="5" customWidth="1"/>
    <col min="14094" max="14094" width="4.5703125" style="5" customWidth="1"/>
    <col min="14095" max="14101" width="3.28515625" style="5" customWidth="1"/>
    <col min="14102" max="14102" width="15" style="5" customWidth="1"/>
    <col min="14103" max="14103" width="15.28515625" style="5" customWidth="1"/>
    <col min="14104" max="14104" width="14.42578125" style="5" customWidth="1"/>
    <col min="14105" max="14334" width="9.140625" style="5"/>
    <col min="14335" max="14345" width="4.140625" style="5" customWidth="1"/>
    <col min="14346" max="14346" width="5" style="5" customWidth="1"/>
    <col min="14347" max="14349" width="4.140625" style="5" customWidth="1"/>
    <col min="14350" max="14350" width="4.5703125" style="5" customWidth="1"/>
    <col min="14351" max="14357" width="3.28515625" style="5" customWidth="1"/>
    <col min="14358" max="14358" width="15" style="5" customWidth="1"/>
    <col min="14359" max="14359" width="15.28515625" style="5" customWidth="1"/>
    <col min="14360" max="14360" width="14.42578125" style="5" customWidth="1"/>
    <col min="14361" max="14590" width="9.140625" style="5"/>
    <col min="14591" max="14601" width="4.140625" style="5" customWidth="1"/>
    <col min="14602" max="14602" width="5" style="5" customWidth="1"/>
    <col min="14603" max="14605" width="4.140625" style="5" customWidth="1"/>
    <col min="14606" max="14606" width="4.5703125" style="5" customWidth="1"/>
    <col min="14607" max="14613" width="3.28515625" style="5" customWidth="1"/>
    <col min="14614" max="14614" width="15" style="5" customWidth="1"/>
    <col min="14615" max="14615" width="15.28515625" style="5" customWidth="1"/>
    <col min="14616" max="14616" width="14.42578125" style="5" customWidth="1"/>
    <col min="14617" max="14846" width="9.140625" style="5"/>
    <col min="14847" max="14857" width="4.140625" style="5" customWidth="1"/>
    <col min="14858" max="14858" width="5" style="5" customWidth="1"/>
    <col min="14859" max="14861" width="4.140625" style="5" customWidth="1"/>
    <col min="14862" max="14862" width="4.5703125" style="5" customWidth="1"/>
    <col min="14863" max="14869" width="3.28515625" style="5" customWidth="1"/>
    <col min="14870" max="14870" width="15" style="5" customWidth="1"/>
    <col min="14871" max="14871" width="15.28515625" style="5" customWidth="1"/>
    <col min="14872" max="14872" width="14.42578125" style="5" customWidth="1"/>
    <col min="14873" max="15102" width="9.140625" style="5"/>
    <col min="15103" max="15113" width="4.140625" style="5" customWidth="1"/>
    <col min="15114" max="15114" width="5" style="5" customWidth="1"/>
    <col min="15115" max="15117" width="4.140625" style="5" customWidth="1"/>
    <col min="15118" max="15118" width="4.5703125" style="5" customWidth="1"/>
    <col min="15119" max="15125" width="3.28515625" style="5" customWidth="1"/>
    <col min="15126" max="15126" width="15" style="5" customWidth="1"/>
    <col min="15127" max="15127" width="15.28515625" style="5" customWidth="1"/>
    <col min="15128" max="15128" width="14.42578125" style="5" customWidth="1"/>
    <col min="15129" max="15358" width="9.140625" style="5"/>
    <col min="15359" max="15369" width="4.140625" style="5" customWidth="1"/>
    <col min="15370" max="15370" width="5" style="5" customWidth="1"/>
    <col min="15371" max="15373" width="4.140625" style="5" customWidth="1"/>
    <col min="15374" max="15374" width="4.5703125" style="5" customWidth="1"/>
    <col min="15375" max="15381" width="3.28515625" style="5" customWidth="1"/>
    <col min="15382" max="15382" width="15" style="5" customWidth="1"/>
    <col min="15383" max="15383" width="15.28515625" style="5" customWidth="1"/>
    <col min="15384" max="15384" width="14.42578125" style="5" customWidth="1"/>
    <col min="15385" max="15614" width="9.140625" style="5"/>
    <col min="15615" max="15625" width="4.140625" style="5" customWidth="1"/>
    <col min="15626" max="15626" width="5" style="5" customWidth="1"/>
    <col min="15627" max="15629" width="4.140625" style="5" customWidth="1"/>
    <col min="15630" max="15630" width="4.5703125" style="5" customWidth="1"/>
    <col min="15631" max="15637" width="3.28515625" style="5" customWidth="1"/>
    <col min="15638" max="15638" width="15" style="5" customWidth="1"/>
    <col min="15639" max="15639" width="15.28515625" style="5" customWidth="1"/>
    <col min="15640" max="15640" width="14.42578125" style="5" customWidth="1"/>
    <col min="15641" max="15870" width="9.140625" style="5"/>
    <col min="15871" max="15881" width="4.140625" style="5" customWidth="1"/>
    <col min="15882" max="15882" width="5" style="5" customWidth="1"/>
    <col min="15883" max="15885" width="4.140625" style="5" customWidth="1"/>
    <col min="15886" max="15886" width="4.5703125" style="5" customWidth="1"/>
    <col min="15887" max="15893" width="3.28515625" style="5" customWidth="1"/>
    <col min="15894" max="15894" width="15" style="5" customWidth="1"/>
    <col min="15895" max="15895" width="15.28515625" style="5" customWidth="1"/>
    <col min="15896" max="15896" width="14.42578125" style="5" customWidth="1"/>
    <col min="15897" max="16126" width="9.140625" style="5"/>
    <col min="16127" max="16137" width="4.140625" style="5" customWidth="1"/>
    <col min="16138" max="16138" width="5" style="5" customWidth="1"/>
    <col min="16139" max="16141" width="4.140625" style="5" customWidth="1"/>
    <col min="16142" max="16142" width="4.5703125" style="5" customWidth="1"/>
    <col min="16143" max="16149" width="3.28515625" style="5" customWidth="1"/>
    <col min="16150" max="16150" width="15" style="5" customWidth="1"/>
    <col min="16151" max="16151" width="15.28515625" style="5" customWidth="1"/>
    <col min="16152" max="16152" width="14.42578125" style="5" customWidth="1"/>
    <col min="16153" max="16384" width="9.140625" style="5"/>
  </cols>
  <sheetData>
    <row r="1" spans="1:9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9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9" ht="14.25">
      <c r="A3" s="26" t="s">
        <v>173</v>
      </c>
      <c r="B3" s="74"/>
      <c r="C3" s="273" t="str">
        <f>Деклар!G7</f>
        <v>2020 год</v>
      </c>
      <c r="D3" s="74"/>
      <c r="E3" s="79"/>
      <c r="F3" s="79"/>
    </row>
    <row r="4" spans="1:9" ht="15.75">
      <c r="A4" s="1025" t="s">
        <v>114</v>
      </c>
      <c r="B4" s="1025"/>
      <c r="C4" s="1025"/>
      <c r="D4" s="1025"/>
      <c r="E4" s="1025"/>
      <c r="F4" s="1025"/>
    </row>
    <row r="5" spans="1:9">
      <c r="A5" s="933" t="s">
        <v>685</v>
      </c>
      <c r="B5" s="933"/>
      <c r="C5" s="933"/>
      <c r="D5" s="933"/>
      <c r="E5" s="933"/>
      <c r="F5" s="933"/>
    </row>
    <row r="6" spans="1:9" ht="13.5" thickBot="1">
      <c r="A6" s="75"/>
      <c r="B6" s="75"/>
      <c r="C6" s="75"/>
      <c r="D6" s="75"/>
      <c r="E6" s="75"/>
      <c r="F6" s="75"/>
    </row>
    <row r="7" spans="1:9" ht="236.25" customHeight="1" thickBot="1">
      <c r="A7" s="118" t="s">
        <v>242</v>
      </c>
      <c r="B7" s="96" t="s">
        <v>370</v>
      </c>
      <c r="C7" s="178" t="s">
        <v>371</v>
      </c>
      <c r="D7" s="178" t="s">
        <v>372</v>
      </c>
      <c r="E7" s="179" t="s">
        <v>373</v>
      </c>
      <c r="F7" s="179" t="s">
        <v>686</v>
      </c>
      <c r="G7" s="179" t="s">
        <v>376</v>
      </c>
      <c r="H7" s="179" t="s">
        <v>374</v>
      </c>
      <c r="I7" s="180" t="s">
        <v>375</v>
      </c>
    </row>
    <row r="8" spans="1:9" ht="13.5" thickBot="1">
      <c r="A8" s="48">
        <v>1</v>
      </c>
      <c r="B8" s="125">
        <v>2</v>
      </c>
      <c r="C8" s="49">
        <v>3</v>
      </c>
      <c r="D8" s="49">
        <v>4</v>
      </c>
      <c r="E8" s="125">
        <v>5</v>
      </c>
      <c r="F8" s="49">
        <v>6</v>
      </c>
      <c r="G8" s="125">
        <v>7</v>
      </c>
      <c r="H8" s="49">
        <v>8</v>
      </c>
      <c r="I8" s="50">
        <v>9</v>
      </c>
    </row>
    <row r="9" spans="1:9">
      <c r="A9" s="131">
        <v>1</v>
      </c>
      <c r="B9" s="163" t="s">
        <v>377</v>
      </c>
      <c r="C9" s="657"/>
      <c r="D9" s="658"/>
      <c r="E9" s="153" t="s">
        <v>5</v>
      </c>
      <c r="F9" s="181" t="s">
        <v>5</v>
      </c>
      <c r="G9" s="123" t="s">
        <v>5</v>
      </c>
      <c r="H9" s="123" t="s">
        <v>5</v>
      </c>
      <c r="I9" s="123" t="s">
        <v>5</v>
      </c>
    </row>
    <row r="10" spans="1:9">
      <c r="A10" s="42">
        <v>2</v>
      </c>
      <c r="B10" s="163" t="s">
        <v>378</v>
      </c>
      <c r="C10" s="659"/>
      <c r="D10" s="660"/>
      <c r="E10" s="154" t="s">
        <v>5</v>
      </c>
      <c r="F10" s="81" t="s">
        <v>5</v>
      </c>
      <c r="G10" s="80" t="s">
        <v>5</v>
      </c>
      <c r="H10" s="80" t="s">
        <v>5</v>
      </c>
      <c r="I10" s="80" t="s">
        <v>5</v>
      </c>
    </row>
    <row r="11" spans="1:9">
      <c r="A11" s="42">
        <v>3</v>
      </c>
      <c r="B11" s="33" t="s">
        <v>379</v>
      </c>
      <c r="C11" s="659"/>
      <c r="D11" s="660"/>
      <c r="E11" s="154" t="s">
        <v>5</v>
      </c>
      <c r="F11" s="81" t="s">
        <v>5</v>
      </c>
      <c r="G11" s="80" t="s">
        <v>5</v>
      </c>
      <c r="H11" s="80" t="s">
        <v>5</v>
      </c>
      <c r="I11" s="80" t="s">
        <v>5</v>
      </c>
    </row>
    <row r="12" spans="1:9">
      <c r="A12" s="42">
        <v>4</v>
      </c>
      <c r="B12" s="33" t="s">
        <v>380</v>
      </c>
      <c r="C12" s="659"/>
      <c r="D12" s="660"/>
      <c r="E12" s="154" t="s">
        <v>5</v>
      </c>
      <c r="F12" s="81" t="s">
        <v>5</v>
      </c>
      <c r="G12" s="80" t="s">
        <v>5</v>
      </c>
      <c r="H12" s="80" t="s">
        <v>5</v>
      </c>
      <c r="I12" s="80" t="s">
        <v>5</v>
      </c>
    </row>
    <row r="13" spans="1:9">
      <c r="A13" s="42">
        <v>5</v>
      </c>
      <c r="B13" s="33" t="s">
        <v>381</v>
      </c>
      <c r="C13" s="659"/>
      <c r="D13" s="660"/>
      <c r="E13" s="154" t="s">
        <v>5</v>
      </c>
      <c r="F13" s="81" t="s">
        <v>5</v>
      </c>
      <c r="G13" s="80" t="s">
        <v>5</v>
      </c>
      <c r="H13" s="80" t="s">
        <v>5</v>
      </c>
      <c r="I13" s="80" t="s">
        <v>5</v>
      </c>
    </row>
    <row r="14" spans="1:9">
      <c r="A14" s="42">
        <v>6</v>
      </c>
      <c r="B14" s="33" t="s">
        <v>382</v>
      </c>
      <c r="C14" s="659"/>
      <c r="D14" s="660"/>
      <c r="E14" s="154" t="s">
        <v>5</v>
      </c>
      <c r="F14" s="81" t="s">
        <v>5</v>
      </c>
      <c r="G14" s="80" t="s">
        <v>5</v>
      </c>
      <c r="H14" s="80" t="s">
        <v>5</v>
      </c>
      <c r="I14" s="80" t="s">
        <v>5</v>
      </c>
    </row>
    <row r="15" spans="1:9">
      <c r="A15" s="42">
        <v>7</v>
      </c>
      <c r="B15" s="33" t="s">
        <v>383</v>
      </c>
      <c r="C15" s="659"/>
      <c r="D15" s="660"/>
      <c r="E15" s="154" t="s">
        <v>5</v>
      </c>
      <c r="F15" s="81" t="s">
        <v>5</v>
      </c>
      <c r="G15" s="80" t="s">
        <v>5</v>
      </c>
      <c r="H15" s="80" t="s">
        <v>5</v>
      </c>
      <c r="I15" s="80" t="s">
        <v>5</v>
      </c>
    </row>
    <row r="16" spans="1:9">
      <c r="A16" s="42">
        <v>8</v>
      </c>
      <c r="B16" s="33" t="s">
        <v>384</v>
      </c>
      <c r="C16" s="661"/>
      <c r="D16" s="660"/>
      <c r="E16" s="154" t="s">
        <v>5</v>
      </c>
      <c r="F16" s="81" t="s">
        <v>5</v>
      </c>
      <c r="G16" s="80" t="s">
        <v>5</v>
      </c>
      <c r="H16" s="80" t="s">
        <v>5</v>
      </c>
      <c r="I16" s="80" t="s">
        <v>5</v>
      </c>
    </row>
    <row r="17" spans="1:11">
      <c r="A17" s="157">
        <v>9</v>
      </c>
      <c r="B17" s="33" t="s">
        <v>385</v>
      </c>
      <c r="C17" s="661"/>
      <c r="D17" s="660"/>
      <c r="E17" s="154" t="s">
        <v>5</v>
      </c>
      <c r="F17" s="81" t="s">
        <v>5</v>
      </c>
      <c r="G17" s="80" t="s">
        <v>5</v>
      </c>
      <c r="H17" s="80" t="s">
        <v>5</v>
      </c>
      <c r="I17" s="80" t="s">
        <v>5</v>
      </c>
    </row>
    <row r="18" spans="1:11">
      <c r="A18" s="71">
        <v>10</v>
      </c>
      <c r="B18" s="33" t="s">
        <v>386</v>
      </c>
      <c r="C18" s="661"/>
      <c r="D18" s="662"/>
      <c r="E18" s="154" t="s">
        <v>5</v>
      </c>
      <c r="F18" s="81" t="s">
        <v>5</v>
      </c>
      <c r="G18" s="80" t="s">
        <v>5</v>
      </c>
      <c r="H18" s="80" t="s">
        <v>5</v>
      </c>
      <c r="I18" s="80" t="s">
        <v>5</v>
      </c>
    </row>
    <row r="19" spans="1:11">
      <c r="A19" s="131">
        <v>11</v>
      </c>
      <c r="B19" s="163" t="s">
        <v>387</v>
      </c>
      <c r="C19" s="663"/>
      <c r="D19" s="664"/>
      <c r="E19" s="154" t="s">
        <v>5</v>
      </c>
      <c r="F19" s="81" t="s">
        <v>5</v>
      </c>
      <c r="G19" s="80" t="s">
        <v>5</v>
      </c>
      <c r="H19" s="80" t="s">
        <v>5</v>
      </c>
      <c r="I19" s="80" t="s">
        <v>5</v>
      </c>
    </row>
    <row r="20" spans="1:11">
      <c r="A20" s="42">
        <v>12</v>
      </c>
      <c r="B20" s="33" t="s">
        <v>388</v>
      </c>
      <c r="C20" s="661"/>
      <c r="D20" s="660"/>
      <c r="E20" s="154" t="s">
        <v>5</v>
      </c>
      <c r="F20" s="81" t="s">
        <v>5</v>
      </c>
      <c r="G20" s="80" t="s">
        <v>5</v>
      </c>
      <c r="H20" s="80" t="s">
        <v>5</v>
      </c>
      <c r="I20" s="80" t="s">
        <v>5</v>
      </c>
    </row>
    <row r="21" spans="1:11">
      <c r="A21" s="157">
        <v>13</v>
      </c>
      <c r="B21" s="128" t="s">
        <v>389</v>
      </c>
      <c r="C21" s="110">
        <f>SUM(C9:C20)</f>
        <v>0</v>
      </c>
      <c r="D21" s="110">
        <f>SUM(D9:D20)</f>
        <v>0</v>
      </c>
      <c r="E21" s="154" t="s">
        <v>5</v>
      </c>
      <c r="F21" s="81" t="s">
        <v>5</v>
      </c>
      <c r="G21" s="80" t="s">
        <v>5</v>
      </c>
      <c r="H21" s="80" t="s">
        <v>5</v>
      </c>
      <c r="I21" s="80" t="s">
        <v>5</v>
      </c>
    </row>
    <row r="22" spans="1:11" ht="26.25" customHeight="1">
      <c r="A22" s="71">
        <v>14</v>
      </c>
      <c r="B22" s="33" t="s">
        <v>390</v>
      </c>
      <c r="C22" s="187">
        <f>C21/12</f>
        <v>0</v>
      </c>
      <c r="D22" s="187">
        <f>D21/12</f>
        <v>0</v>
      </c>
      <c r="E22" s="154" t="s">
        <v>5</v>
      </c>
      <c r="F22" s="81" t="s">
        <v>5</v>
      </c>
      <c r="G22" s="80" t="s">
        <v>5</v>
      </c>
      <c r="H22" s="80" t="s">
        <v>5</v>
      </c>
      <c r="I22" s="80" t="s">
        <v>5</v>
      </c>
    </row>
    <row r="23" spans="1:11" ht="12.75" customHeight="1">
      <c r="A23" s="182"/>
      <c r="B23" s="1044" t="s">
        <v>391</v>
      </c>
      <c r="C23" s="1045"/>
      <c r="D23" s="1045"/>
      <c r="E23" s="1045"/>
      <c r="F23" s="1045"/>
      <c r="G23" s="1045"/>
      <c r="H23" s="1045"/>
      <c r="I23" s="1046"/>
    </row>
    <row r="24" spans="1:11">
      <c r="A24" s="71">
        <v>1</v>
      </c>
      <c r="B24" s="186" t="s">
        <v>322</v>
      </c>
      <c r="C24" s="81" t="s">
        <v>5</v>
      </c>
      <c r="D24" s="81" t="s">
        <v>5</v>
      </c>
      <c r="E24" s="188"/>
      <c r="F24" s="183"/>
      <c r="G24" s="104"/>
      <c r="H24" s="104"/>
      <c r="I24" s="661"/>
    </row>
    <row r="25" spans="1:11">
      <c r="A25" s="71">
        <v>2</v>
      </c>
      <c r="B25" s="186" t="s">
        <v>324</v>
      </c>
      <c r="C25" s="81" t="s">
        <v>5</v>
      </c>
      <c r="D25" s="81" t="s">
        <v>5</v>
      </c>
      <c r="E25" s="188"/>
      <c r="F25" s="183"/>
      <c r="G25" s="104"/>
      <c r="H25" s="104"/>
      <c r="I25" s="661"/>
    </row>
    <row r="26" spans="1:11" ht="25.5">
      <c r="A26" s="71">
        <v>3</v>
      </c>
      <c r="B26" s="77" t="s">
        <v>554</v>
      </c>
      <c r="C26" s="154" t="s">
        <v>5</v>
      </c>
      <c r="D26" s="81" t="s">
        <v>5</v>
      </c>
      <c r="E26" s="188"/>
      <c r="F26" s="183"/>
      <c r="G26" s="104"/>
      <c r="H26" s="104"/>
      <c r="I26" s="661"/>
    </row>
    <row r="27" spans="1:11">
      <c r="A27" s="70" t="s">
        <v>177</v>
      </c>
      <c r="B27" s="251"/>
      <c r="C27" s="108" t="s">
        <v>5</v>
      </c>
      <c r="D27" s="252" t="s">
        <v>5</v>
      </c>
      <c r="E27" s="188"/>
      <c r="F27" s="183"/>
      <c r="G27" s="104"/>
      <c r="H27" s="104"/>
      <c r="I27" s="661"/>
    </row>
    <row r="28" spans="1:11" ht="38.25">
      <c r="A28" s="71"/>
      <c r="B28" s="251" t="s">
        <v>392</v>
      </c>
      <c r="C28" s="108" t="s">
        <v>5</v>
      </c>
      <c r="D28" s="252" t="s">
        <v>5</v>
      </c>
      <c r="E28" s="189">
        <f>SUM(E24:E27)</f>
        <v>0</v>
      </c>
      <c r="F28" s="189">
        <f>SUM(F24:F27)</f>
        <v>0</v>
      </c>
      <c r="G28" s="189">
        <f>SUM(G24:G27)</f>
        <v>0</v>
      </c>
      <c r="H28" s="189">
        <f>SUM(H24:H27)</f>
        <v>0</v>
      </c>
      <c r="I28" s="189">
        <f>SUM(I24:I27)</f>
        <v>0</v>
      </c>
    </row>
    <row r="29" spans="1:11" ht="16.5" customHeight="1"/>
    <row r="30" spans="1:11" ht="13.5" customHeight="1">
      <c r="A30" s="1187" t="s">
        <v>684</v>
      </c>
      <c r="B30" s="1187"/>
      <c r="C30" s="1187"/>
      <c r="D30" s="1187"/>
      <c r="E30" s="1187"/>
      <c r="F30" s="1187"/>
      <c r="G30" s="1187"/>
      <c r="H30" s="1187"/>
      <c r="I30" s="1187"/>
    </row>
    <row r="31" spans="1:11" ht="42" customHeight="1" thickBot="1">
      <c r="A31" s="184" t="s">
        <v>395</v>
      </c>
      <c r="J31" s="83" t="s">
        <v>858</v>
      </c>
      <c r="K31" s="83" t="s">
        <v>859</v>
      </c>
    </row>
    <row r="32" spans="1:11" ht="20.25" customHeight="1" thickBot="1">
      <c r="A32" s="1188" t="s">
        <v>393</v>
      </c>
      <c r="B32" s="1188"/>
      <c r="C32" s="1188"/>
      <c r="D32" s="1189"/>
      <c r="E32" s="112">
        <f>IF((E28+F28+G28)&gt;0,(I28+H28)+(C21/D21)*4*(E28+F28+G28),I28+H28)</f>
        <v>0</v>
      </c>
      <c r="F32" s="185" t="s">
        <v>129</v>
      </c>
      <c r="G32" s="185"/>
      <c r="H32" s="185"/>
      <c r="I32" s="185"/>
      <c r="J32" s="539"/>
      <c r="K32" s="82">
        <f>E32-J32</f>
        <v>0</v>
      </c>
    </row>
    <row r="33" spans="1:9" ht="15" customHeight="1">
      <c r="A33" s="1190" t="s">
        <v>394</v>
      </c>
      <c r="B33" s="1190"/>
      <c r="C33" s="1190"/>
      <c r="D33" s="1190"/>
      <c r="E33" s="1190"/>
      <c r="F33" s="1190"/>
      <c r="G33" s="1190"/>
      <c r="H33" s="1190"/>
      <c r="I33" s="1190"/>
    </row>
    <row r="34" spans="1:9" ht="18" customHeight="1"/>
    <row r="35" spans="1:9" ht="22.5" customHeight="1">
      <c r="B35" s="69" t="s">
        <v>119</v>
      </c>
      <c r="C35" s="12"/>
      <c r="D35" s="12"/>
    </row>
    <row r="36" spans="1:9">
      <c r="C36" s="7" t="s">
        <v>120</v>
      </c>
      <c r="D36" s="7" t="s">
        <v>218</v>
      </c>
    </row>
    <row r="61" ht="11.25" customHeight="1"/>
  </sheetData>
  <mergeCells count="8">
    <mergeCell ref="B23:I23"/>
    <mergeCell ref="A30:I30"/>
    <mergeCell ref="A32:D32"/>
    <mergeCell ref="A33:I33"/>
    <mergeCell ref="B2:C2"/>
    <mergeCell ref="E2:F2"/>
    <mergeCell ref="A4:F4"/>
    <mergeCell ref="A5:F5"/>
  </mergeCells>
  <pageMargins left="0.7" right="0.7" top="0.75" bottom="0.75" header="0.3" footer="0.3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K18" sqref="K18"/>
    </sheetView>
  </sheetViews>
  <sheetFormatPr defaultRowHeight="12.75"/>
  <cols>
    <col min="1" max="1" width="5.5703125" style="5" customWidth="1"/>
    <col min="2" max="2" width="30.28515625" style="5" customWidth="1"/>
    <col min="3" max="3" width="14.140625" style="7" customWidth="1"/>
    <col min="4" max="4" width="14.5703125" style="7" customWidth="1"/>
    <col min="5" max="5" width="4.140625" style="7" customWidth="1"/>
    <col min="6" max="6" width="12.28515625" style="7" customWidth="1"/>
    <col min="7" max="7" width="12.42578125" style="7" customWidth="1"/>
    <col min="8" max="9" width="11" style="5" customWidth="1"/>
    <col min="10" max="10" width="4.140625" style="5" customWidth="1"/>
    <col min="11" max="11" width="5" style="5" customWidth="1"/>
    <col min="12" max="14" width="4.140625" style="5" customWidth="1"/>
    <col min="15" max="15" width="4.5703125" style="5" customWidth="1"/>
    <col min="16" max="22" width="3.28515625" style="5" customWidth="1"/>
    <col min="23" max="23" width="15" style="5" customWidth="1"/>
    <col min="24" max="24" width="15.28515625" style="5" customWidth="1"/>
    <col min="25" max="25" width="14.42578125" style="5" customWidth="1"/>
    <col min="26" max="255" width="9.140625" style="5"/>
    <col min="256" max="266" width="4.140625" style="5" customWidth="1"/>
    <col min="267" max="267" width="5" style="5" customWidth="1"/>
    <col min="268" max="270" width="4.140625" style="5" customWidth="1"/>
    <col min="271" max="271" width="4.5703125" style="5" customWidth="1"/>
    <col min="272" max="278" width="3.28515625" style="5" customWidth="1"/>
    <col min="279" max="279" width="15" style="5" customWidth="1"/>
    <col min="280" max="280" width="15.28515625" style="5" customWidth="1"/>
    <col min="281" max="281" width="14.42578125" style="5" customWidth="1"/>
    <col min="282" max="511" width="9.140625" style="5"/>
    <col min="512" max="522" width="4.140625" style="5" customWidth="1"/>
    <col min="523" max="523" width="5" style="5" customWidth="1"/>
    <col min="524" max="526" width="4.140625" style="5" customWidth="1"/>
    <col min="527" max="527" width="4.5703125" style="5" customWidth="1"/>
    <col min="528" max="534" width="3.28515625" style="5" customWidth="1"/>
    <col min="535" max="535" width="15" style="5" customWidth="1"/>
    <col min="536" max="536" width="15.28515625" style="5" customWidth="1"/>
    <col min="537" max="537" width="14.42578125" style="5" customWidth="1"/>
    <col min="538" max="767" width="9.140625" style="5"/>
    <col min="768" max="778" width="4.140625" style="5" customWidth="1"/>
    <col min="779" max="779" width="5" style="5" customWidth="1"/>
    <col min="780" max="782" width="4.140625" style="5" customWidth="1"/>
    <col min="783" max="783" width="4.5703125" style="5" customWidth="1"/>
    <col min="784" max="790" width="3.28515625" style="5" customWidth="1"/>
    <col min="791" max="791" width="15" style="5" customWidth="1"/>
    <col min="792" max="792" width="15.28515625" style="5" customWidth="1"/>
    <col min="793" max="793" width="14.42578125" style="5" customWidth="1"/>
    <col min="794" max="1023" width="9.140625" style="5"/>
    <col min="1024" max="1034" width="4.140625" style="5" customWidth="1"/>
    <col min="1035" max="1035" width="5" style="5" customWidth="1"/>
    <col min="1036" max="1038" width="4.140625" style="5" customWidth="1"/>
    <col min="1039" max="1039" width="4.5703125" style="5" customWidth="1"/>
    <col min="1040" max="1046" width="3.28515625" style="5" customWidth="1"/>
    <col min="1047" max="1047" width="15" style="5" customWidth="1"/>
    <col min="1048" max="1048" width="15.28515625" style="5" customWidth="1"/>
    <col min="1049" max="1049" width="14.42578125" style="5" customWidth="1"/>
    <col min="1050" max="1279" width="9.140625" style="5"/>
    <col min="1280" max="1290" width="4.140625" style="5" customWidth="1"/>
    <col min="1291" max="1291" width="5" style="5" customWidth="1"/>
    <col min="1292" max="1294" width="4.140625" style="5" customWidth="1"/>
    <col min="1295" max="1295" width="4.5703125" style="5" customWidth="1"/>
    <col min="1296" max="1302" width="3.28515625" style="5" customWidth="1"/>
    <col min="1303" max="1303" width="15" style="5" customWidth="1"/>
    <col min="1304" max="1304" width="15.28515625" style="5" customWidth="1"/>
    <col min="1305" max="1305" width="14.42578125" style="5" customWidth="1"/>
    <col min="1306" max="1535" width="9.140625" style="5"/>
    <col min="1536" max="1546" width="4.140625" style="5" customWidth="1"/>
    <col min="1547" max="1547" width="5" style="5" customWidth="1"/>
    <col min="1548" max="1550" width="4.140625" style="5" customWidth="1"/>
    <col min="1551" max="1551" width="4.5703125" style="5" customWidth="1"/>
    <col min="1552" max="1558" width="3.28515625" style="5" customWidth="1"/>
    <col min="1559" max="1559" width="15" style="5" customWidth="1"/>
    <col min="1560" max="1560" width="15.28515625" style="5" customWidth="1"/>
    <col min="1561" max="1561" width="14.42578125" style="5" customWidth="1"/>
    <col min="1562" max="1791" width="9.140625" style="5"/>
    <col min="1792" max="1802" width="4.140625" style="5" customWidth="1"/>
    <col min="1803" max="1803" width="5" style="5" customWidth="1"/>
    <col min="1804" max="1806" width="4.140625" style="5" customWidth="1"/>
    <col min="1807" max="1807" width="4.5703125" style="5" customWidth="1"/>
    <col min="1808" max="1814" width="3.28515625" style="5" customWidth="1"/>
    <col min="1815" max="1815" width="15" style="5" customWidth="1"/>
    <col min="1816" max="1816" width="15.28515625" style="5" customWidth="1"/>
    <col min="1817" max="1817" width="14.42578125" style="5" customWidth="1"/>
    <col min="1818" max="2047" width="9.140625" style="5"/>
    <col min="2048" max="2058" width="4.140625" style="5" customWidth="1"/>
    <col min="2059" max="2059" width="5" style="5" customWidth="1"/>
    <col min="2060" max="2062" width="4.140625" style="5" customWidth="1"/>
    <col min="2063" max="2063" width="4.5703125" style="5" customWidth="1"/>
    <col min="2064" max="2070" width="3.28515625" style="5" customWidth="1"/>
    <col min="2071" max="2071" width="15" style="5" customWidth="1"/>
    <col min="2072" max="2072" width="15.28515625" style="5" customWidth="1"/>
    <col min="2073" max="2073" width="14.42578125" style="5" customWidth="1"/>
    <col min="2074" max="2303" width="9.140625" style="5"/>
    <col min="2304" max="2314" width="4.140625" style="5" customWidth="1"/>
    <col min="2315" max="2315" width="5" style="5" customWidth="1"/>
    <col min="2316" max="2318" width="4.140625" style="5" customWidth="1"/>
    <col min="2319" max="2319" width="4.5703125" style="5" customWidth="1"/>
    <col min="2320" max="2326" width="3.28515625" style="5" customWidth="1"/>
    <col min="2327" max="2327" width="15" style="5" customWidth="1"/>
    <col min="2328" max="2328" width="15.28515625" style="5" customWidth="1"/>
    <col min="2329" max="2329" width="14.42578125" style="5" customWidth="1"/>
    <col min="2330" max="2559" width="9.140625" style="5"/>
    <col min="2560" max="2570" width="4.140625" style="5" customWidth="1"/>
    <col min="2571" max="2571" width="5" style="5" customWidth="1"/>
    <col min="2572" max="2574" width="4.140625" style="5" customWidth="1"/>
    <col min="2575" max="2575" width="4.5703125" style="5" customWidth="1"/>
    <col min="2576" max="2582" width="3.28515625" style="5" customWidth="1"/>
    <col min="2583" max="2583" width="15" style="5" customWidth="1"/>
    <col min="2584" max="2584" width="15.28515625" style="5" customWidth="1"/>
    <col min="2585" max="2585" width="14.42578125" style="5" customWidth="1"/>
    <col min="2586" max="2815" width="9.140625" style="5"/>
    <col min="2816" max="2826" width="4.140625" style="5" customWidth="1"/>
    <col min="2827" max="2827" width="5" style="5" customWidth="1"/>
    <col min="2828" max="2830" width="4.140625" style="5" customWidth="1"/>
    <col min="2831" max="2831" width="4.5703125" style="5" customWidth="1"/>
    <col min="2832" max="2838" width="3.28515625" style="5" customWidth="1"/>
    <col min="2839" max="2839" width="15" style="5" customWidth="1"/>
    <col min="2840" max="2840" width="15.28515625" style="5" customWidth="1"/>
    <col min="2841" max="2841" width="14.42578125" style="5" customWidth="1"/>
    <col min="2842" max="3071" width="9.140625" style="5"/>
    <col min="3072" max="3082" width="4.140625" style="5" customWidth="1"/>
    <col min="3083" max="3083" width="5" style="5" customWidth="1"/>
    <col min="3084" max="3086" width="4.140625" style="5" customWidth="1"/>
    <col min="3087" max="3087" width="4.5703125" style="5" customWidth="1"/>
    <col min="3088" max="3094" width="3.28515625" style="5" customWidth="1"/>
    <col min="3095" max="3095" width="15" style="5" customWidth="1"/>
    <col min="3096" max="3096" width="15.28515625" style="5" customWidth="1"/>
    <col min="3097" max="3097" width="14.42578125" style="5" customWidth="1"/>
    <col min="3098" max="3327" width="9.140625" style="5"/>
    <col min="3328" max="3338" width="4.140625" style="5" customWidth="1"/>
    <col min="3339" max="3339" width="5" style="5" customWidth="1"/>
    <col min="3340" max="3342" width="4.140625" style="5" customWidth="1"/>
    <col min="3343" max="3343" width="4.5703125" style="5" customWidth="1"/>
    <col min="3344" max="3350" width="3.28515625" style="5" customWidth="1"/>
    <col min="3351" max="3351" width="15" style="5" customWidth="1"/>
    <col min="3352" max="3352" width="15.28515625" style="5" customWidth="1"/>
    <col min="3353" max="3353" width="14.42578125" style="5" customWidth="1"/>
    <col min="3354" max="3583" width="9.140625" style="5"/>
    <col min="3584" max="3594" width="4.140625" style="5" customWidth="1"/>
    <col min="3595" max="3595" width="5" style="5" customWidth="1"/>
    <col min="3596" max="3598" width="4.140625" style="5" customWidth="1"/>
    <col min="3599" max="3599" width="4.5703125" style="5" customWidth="1"/>
    <col min="3600" max="3606" width="3.28515625" style="5" customWidth="1"/>
    <col min="3607" max="3607" width="15" style="5" customWidth="1"/>
    <col min="3608" max="3608" width="15.28515625" style="5" customWidth="1"/>
    <col min="3609" max="3609" width="14.42578125" style="5" customWidth="1"/>
    <col min="3610" max="3839" width="9.140625" style="5"/>
    <col min="3840" max="3850" width="4.140625" style="5" customWidth="1"/>
    <col min="3851" max="3851" width="5" style="5" customWidth="1"/>
    <col min="3852" max="3854" width="4.140625" style="5" customWidth="1"/>
    <col min="3855" max="3855" width="4.5703125" style="5" customWidth="1"/>
    <col min="3856" max="3862" width="3.28515625" style="5" customWidth="1"/>
    <col min="3863" max="3863" width="15" style="5" customWidth="1"/>
    <col min="3864" max="3864" width="15.28515625" style="5" customWidth="1"/>
    <col min="3865" max="3865" width="14.42578125" style="5" customWidth="1"/>
    <col min="3866" max="4095" width="9.140625" style="5"/>
    <col min="4096" max="4106" width="4.140625" style="5" customWidth="1"/>
    <col min="4107" max="4107" width="5" style="5" customWidth="1"/>
    <col min="4108" max="4110" width="4.140625" style="5" customWidth="1"/>
    <col min="4111" max="4111" width="4.5703125" style="5" customWidth="1"/>
    <col min="4112" max="4118" width="3.28515625" style="5" customWidth="1"/>
    <col min="4119" max="4119" width="15" style="5" customWidth="1"/>
    <col min="4120" max="4120" width="15.28515625" style="5" customWidth="1"/>
    <col min="4121" max="4121" width="14.42578125" style="5" customWidth="1"/>
    <col min="4122" max="4351" width="9.140625" style="5"/>
    <col min="4352" max="4362" width="4.140625" style="5" customWidth="1"/>
    <col min="4363" max="4363" width="5" style="5" customWidth="1"/>
    <col min="4364" max="4366" width="4.140625" style="5" customWidth="1"/>
    <col min="4367" max="4367" width="4.5703125" style="5" customWidth="1"/>
    <col min="4368" max="4374" width="3.28515625" style="5" customWidth="1"/>
    <col min="4375" max="4375" width="15" style="5" customWidth="1"/>
    <col min="4376" max="4376" width="15.28515625" style="5" customWidth="1"/>
    <col min="4377" max="4377" width="14.42578125" style="5" customWidth="1"/>
    <col min="4378" max="4607" width="9.140625" style="5"/>
    <col min="4608" max="4618" width="4.140625" style="5" customWidth="1"/>
    <col min="4619" max="4619" width="5" style="5" customWidth="1"/>
    <col min="4620" max="4622" width="4.140625" style="5" customWidth="1"/>
    <col min="4623" max="4623" width="4.5703125" style="5" customWidth="1"/>
    <col min="4624" max="4630" width="3.28515625" style="5" customWidth="1"/>
    <col min="4631" max="4631" width="15" style="5" customWidth="1"/>
    <col min="4632" max="4632" width="15.28515625" style="5" customWidth="1"/>
    <col min="4633" max="4633" width="14.42578125" style="5" customWidth="1"/>
    <col min="4634" max="4863" width="9.140625" style="5"/>
    <col min="4864" max="4874" width="4.140625" style="5" customWidth="1"/>
    <col min="4875" max="4875" width="5" style="5" customWidth="1"/>
    <col min="4876" max="4878" width="4.140625" style="5" customWidth="1"/>
    <col min="4879" max="4879" width="4.5703125" style="5" customWidth="1"/>
    <col min="4880" max="4886" width="3.28515625" style="5" customWidth="1"/>
    <col min="4887" max="4887" width="15" style="5" customWidth="1"/>
    <col min="4888" max="4888" width="15.28515625" style="5" customWidth="1"/>
    <col min="4889" max="4889" width="14.42578125" style="5" customWidth="1"/>
    <col min="4890" max="5119" width="9.140625" style="5"/>
    <col min="5120" max="5130" width="4.140625" style="5" customWidth="1"/>
    <col min="5131" max="5131" width="5" style="5" customWidth="1"/>
    <col min="5132" max="5134" width="4.140625" style="5" customWidth="1"/>
    <col min="5135" max="5135" width="4.5703125" style="5" customWidth="1"/>
    <col min="5136" max="5142" width="3.28515625" style="5" customWidth="1"/>
    <col min="5143" max="5143" width="15" style="5" customWidth="1"/>
    <col min="5144" max="5144" width="15.28515625" style="5" customWidth="1"/>
    <col min="5145" max="5145" width="14.42578125" style="5" customWidth="1"/>
    <col min="5146" max="5375" width="9.140625" style="5"/>
    <col min="5376" max="5386" width="4.140625" style="5" customWidth="1"/>
    <col min="5387" max="5387" width="5" style="5" customWidth="1"/>
    <col min="5388" max="5390" width="4.140625" style="5" customWidth="1"/>
    <col min="5391" max="5391" width="4.5703125" style="5" customWidth="1"/>
    <col min="5392" max="5398" width="3.28515625" style="5" customWidth="1"/>
    <col min="5399" max="5399" width="15" style="5" customWidth="1"/>
    <col min="5400" max="5400" width="15.28515625" style="5" customWidth="1"/>
    <col min="5401" max="5401" width="14.42578125" style="5" customWidth="1"/>
    <col min="5402" max="5631" width="9.140625" style="5"/>
    <col min="5632" max="5642" width="4.140625" style="5" customWidth="1"/>
    <col min="5643" max="5643" width="5" style="5" customWidth="1"/>
    <col min="5644" max="5646" width="4.140625" style="5" customWidth="1"/>
    <col min="5647" max="5647" width="4.5703125" style="5" customWidth="1"/>
    <col min="5648" max="5654" width="3.28515625" style="5" customWidth="1"/>
    <col min="5655" max="5655" width="15" style="5" customWidth="1"/>
    <col min="5656" max="5656" width="15.28515625" style="5" customWidth="1"/>
    <col min="5657" max="5657" width="14.42578125" style="5" customWidth="1"/>
    <col min="5658" max="5887" width="9.140625" style="5"/>
    <col min="5888" max="5898" width="4.140625" style="5" customWidth="1"/>
    <col min="5899" max="5899" width="5" style="5" customWidth="1"/>
    <col min="5900" max="5902" width="4.140625" style="5" customWidth="1"/>
    <col min="5903" max="5903" width="4.5703125" style="5" customWidth="1"/>
    <col min="5904" max="5910" width="3.28515625" style="5" customWidth="1"/>
    <col min="5911" max="5911" width="15" style="5" customWidth="1"/>
    <col min="5912" max="5912" width="15.28515625" style="5" customWidth="1"/>
    <col min="5913" max="5913" width="14.42578125" style="5" customWidth="1"/>
    <col min="5914" max="6143" width="9.140625" style="5"/>
    <col min="6144" max="6154" width="4.140625" style="5" customWidth="1"/>
    <col min="6155" max="6155" width="5" style="5" customWidth="1"/>
    <col min="6156" max="6158" width="4.140625" style="5" customWidth="1"/>
    <col min="6159" max="6159" width="4.5703125" style="5" customWidth="1"/>
    <col min="6160" max="6166" width="3.28515625" style="5" customWidth="1"/>
    <col min="6167" max="6167" width="15" style="5" customWidth="1"/>
    <col min="6168" max="6168" width="15.28515625" style="5" customWidth="1"/>
    <col min="6169" max="6169" width="14.42578125" style="5" customWidth="1"/>
    <col min="6170" max="6399" width="9.140625" style="5"/>
    <col min="6400" max="6410" width="4.140625" style="5" customWidth="1"/>
    <col min="6411" max="6411" width="5" style="5" customWidth="1"/>
    <col min="6412" max="6414" width="4.140625" style="5" customWidth="1"/>
    <col min="6415" max="6415" width="4.5703125" style="5" customWidth="1"/>
    <col min="6416" max="6422" width="3.28515625" style="5" customWidth="1"/>
    <col min="6423" max="6423" width="15" style="5" customWidth="1"/>
    <col min="6424" max="6424" width="15.28515625" style="5" customWidth="1"/>
    <col min="6425" max="6425" width="14.42578125" style="5" customWidth="1"/>
    <col min="6426" max="6655" width="9.140625" style="5"/>
    <col min="6656" max="6666" width="4.140625" style="5" customWidth="1"/>
    <col min="6667" max="6667" width="5" style="5" customWidth="1"/>
    <col min="6668" max="6670" width="4.140625" style="5" customWidth="1"/>
    <col min="6671" max="6671" width="4.5703125" style="5" customWidth="1"/>
    <col min="6672" max="6678" width="3.28515625" style="5" customWidth="1"/>
    <col min="6679" max="6679" width="15" style="5" customWidth="1"/>
    <col min="6680" max="6680" width="15.28515625" style="5" customWidth="1"/>
    <col min="6681" max="6681" width="14.42578125" style="5" customWidth="1"/>
    <col min="6682" max="6911" width="9.140625" style="5"/>
    <col min="6912" max="6922" width="4.140625" style="5" customWidth="1"/>
    <col min="6923" max="6923" width="5" style="5" customWidth="1"/>
    <col min="6924" max="6926" width="4.140625" style="5" customWidth="1"/>
    <col min="6927" max="6927" width="4.5703125" style="5" customWidth="1"/>
    <col min="6928" max="6934" width="3.28515625" style="5" customWidth="1"/>
    <col min="6935" max="6935" width="15" style="5" customWidth="1"/>
    <col min="6936" max="6936" width="15.28515625" style="5" customWidth="1"/>
    <col min="6937" max="6937" width="14.42578125" style="5" customWidth="1"/>
    <col min="6938" max="7167" width="9.140625" style="5"/>
    <col min="7168" max="7178" width="4.140625" style="5" customWidth="1"/>
    <col min="7179" max="7179" width="5" style="5" customWidth="1"/>
    <col min="7180" max="7182" width="4.140625" style="5" customWidth="1"/>
    <col min="7183" max="7183" width="4.5703125" style="5" customWidth="1"/>
    <col min="7184" max="7190" width="3.28515625" style="5" customWidth="1"/>
    <col min="7191" max="7191" width="15" style="5" customWidth="1"/>
    <col min="7192" max="7192" width="15.28515625" style="5" customWidth="1"/>
    <col min="7193" max="7193" width="14.42578125" style="5" customWidth="1"/>
    <col min="7194" max="7423" width="9.140625" style="5"/>
    <col min="7424" max="7434" width="4.140625" style="5" customWidth="1"/>
    <col min="7435" max="7435" width="5" style="5" customWidth="1"/>
    <col min="7436" max="7438" width="4.140625" style="5" customWidth="1"/>
    <col min="7439" max="7439" width="4.5703125" style="5" customWidth="1"/>
    <col min="7440" max="7446" width="3.28515625" style="5" customWidth="1"/>
    <col min="7447" max="7447" width="15" style="5" customWidth="1"/>
    <col min="7448" max="7448" width="15.28515625" style="5" customWidth="1"/>
    <col min="7449" max="7449" width="14.42578125" style="5" customWidth="1"/>
    <col min="7450" max="7679" width="9.140625" style="5"/>
    <col min="7680" max="7690" width="4.140625" style="5" customWidth="1"/>
    <col min="7691" max="7691" width="5" style="5" customWidth="1"/>
    <col min="7692" max="7694" width="4.140625" style="5" customWidth="1"/>
    <col min="7695" max="7695" width="4.5703125" style="5" customWidth="1"/>
    <col min="7696" max="7702" width="3.28515625" style="5" customWidth="1"/>
    <col min="7703" max="7703" width="15" style="5" customWidth="1"/>
    <col min="7704" max="7704" width="15.28515625" style="5" customWidth="1"/>
    <col min="7705" max="7705" width="14.42578125" style="5" customWidth="1"/>
    <col min="7706" max="7935" width="9.140625" style="5"/>
    <col min="7936" max="7946" width="4.140625" style="5" customWidth="1"/>
    <col min="7947" max="7947" width="5" style="5" customWidth="1"/>
    <col min="7948" max="7950" width="4.140625" style="5" customWidth="1"/>
    <col min="7951" max="7951" width="4.5703125" style="5" customWidth="1"/>
    <col min="7952" max="7958" width="3.28515625" style="5" customWidth="1"/>
    <col min="7959" max="7959" width="15" style="5" customWidth="1"/>
    <col min="7960" max="7960" width="15.28515625" style="5" customWidth="1"/>
    <col min="7961" max="7961" width="14.42578125" style="5" customWidth="1"/>
    <col min="7962" max="8191" width="9.140625" style="5"/>
    <col min="8192" max="8202" width="4.140625" style="5" customWidth="1"/>
    <col min="8203" max="8203" width="5" style="5" customWidth="1"/>
    <col min="8204" max="8206" width="4.140625" style="5" customWidth="1"/>
    <col min="8207" max="8207" width="4.5703125" style="5" customWidth="1"/>
    <col min="8208" max="8214" width="3.28515625" style="5" customWidth="1"/>
    <col min="8215" max="8215" width="15" style="5" customWidth="1"/>
    <col min="8216" max="8216" width="15.28515625" style="5" customWidth="1"/>
    <col min="8217" max="8217" width="14.42578125" style="5" customWidth="1"/>
    <col min="8218" max="8447" width="9.140625" style="5"/>
    <col min="8448" max="8458" width="4.140625" style="5" customWidth="1"/>
    <col min="8459" max="8459" width="5" style="5" customWidth="1"/>
    <col min="8460" max="8462" width="4.140625" style="5" customWidth="1"/>
    <col min="8463" max="8463" width="4.5703125" style="5" customWidth="1"/>
    <col min="8464" max="8470" width="3.28515625" style="5" customWidth="1"/>
    <col min="8471" max="8471" width="15" style="5" customWidth="1"/>
    <col min="8472" max="8472" width="15.28515625" style="5" customWidth="1"/>
    <col min="8473" max="8473" width="14.42578125" style="5" customWidth="1"/>
    <col min="8474" max="8703" width="9.140625" style="5"/>
    <col min="8704" max="8714" width="4.140625" style="5" customWidth="1"/>
    <col min="8715" max="8715" width="5" style="5" customWidth="1"/>
    <col min="8716" max="8718" width="4.140625" style="5" customWidth="1"/>
    <col min="8719" max="8719" width="4.5703125" style="5" customWidth="1"/>
    <col min="8720" max="8726" width="3.28515625" style="5" customWidth="1"/>
    <col min="8727" max="8727" width="15" style="5" customWidth="1"/>
    <col min="8728" max="8728" width="15.28515625" style="5" customWidth="1"/>
    <col min="8729" max="8729" width="14.42578125" style="5" customWidth="1"/>
    <col min="8730" max="8959" width="9.140625" style="5"/>
    <col min="8960" max="8970" width="4.140625" style="5" customWidth="1"/>
    <col min="8971" max="8971" width="5" style="5" customWidth="1"/>
    <col min="8972" max="8974" width="4.140625" style="5" customWidth="1"/>
    <col min="8975" max="8975" width="4.5703125" style="5" customWidth="1"/>
    <col min="8976" max="8982" width="3.28515625" style="5" customWidth="1"/>
    <col min="8983" max="8983" width="15" style="5" customWidth="1"/>
    <col min="8984" max="8984" width="15.28515625" style="5" customWidth="1"/>
    <col min="8985" max="8985" width="14.42578125" style="5" customWidth="1"/>
    <col min="8986" max="9215" width="9.140625" style="5"/>
    <col min="9216" max="9226" width="4.140625" style="5" customWidth="1"/>
    <col min="9227" max="9227" width="5" style="5" customWidth="1"/>
    <col min="9228" max="9230" width="4.140625" style="5" customWidth="1"/>
    <col min="9231" max="9231" width="4.5703125" style="5" customWidth="1"/>
    <col min="9232" max="9238" width="3.28515625" style="5" customWidth="1"/>
    <col min="9239" max="9239" width="15" style="5" customWidth="1"/>
    <col min="9240" max="9240" width="15.28515625" style="5" customWidth="1"/>
    <col min="9241" max="9241" width="14.42578125" style="5" customWidth="1"/>
    <col min="9242" max="9471" width="9.140625" style="5"/>
    <col min="9472" max="9482" width="4.140625" style="5" customWidth="1"/>
    <col min="9483" max="9483" width="5" style="5" customWidth="1"/>
    <col min="9484" max="9486" width="4.140625" style="5" customWidth="1"/>
    <col min="9487" max="9487" width="4.5703125" style="5" customWidth="1"/>
    <col min="9488" max="9494" width="3.28515625" style="5" customWidth="1"/>
    <col min="9495" max="9495" width="15" style="5" customWidth="1"/>
    <col min="9496" max="9496" width="15.28515625" style="5" customWidth="1"/>
    <col min="9497" max="9497" width="14.42578125" style="5" customWidth="1"/>
    <col min="9498" max="9727" width="9.140625" style="5"/>
    <col min="9728" max="9738" width="4.140625" style="5" customWidth="1"/>
    <col min="9739" max="9739" width="5" style="5" customWidth="1"/>
    <col min="9740" max="9742" width="4.140625" style="5" customWidth="1"/>
    <col min="9743" max="9743" width="4.5703125" style="5" customWidth="1"/>
    <col min="9744" max="9750" width="3.28515625" style="5" customWidth="1"/>
    <col min="9751" max="9751" width="15" style="5" customWidth="1"/>
    <col min="9752" max="9752" width="15.28515625" style="5" customWidth="1"/>
    <col min="9753" max="9753" width="14.42578125" style="5" customWidth="1"/>
    <col min="9754" max="9983" width="9.140625" style="5"/>
    <col min="9984" max="9994" width="4.140625" style="5" customWidth="1"/>
    <col min="9995" max="9995" width="5" style="5" customWidth="1"/>
    <col min="9996" max="9998" width="4.140625" style="5" customWidth="1"/>
    <col min="9999" max="9999" width="4.5703125" style="5" customWidth="1"/>
    <col min="10000" max="10006" width="3.28515625" style="5" customWidth="1"/>
    <col min="10007" max="10007" width="15" style="5" customWidth="1"/>
    <col min="10008" max="10008" width="15.28515625" style="5" customWidth="1"/>
    <col min="10009" max="10009" width="14.42578125" style="5" customWidth="1"/>
    <col min="10010" max="10239" width="9.140625" style="5"/>
    <col min="10240" max="10250" width="4.140625" style="5" customWidth="1"/>
    <col min="10251" max="10251" width="5" style="5" customWidth="1"/>
    <col min="10252" max="10254" width="4.140625" style="5" customWidth="1"/>
    <col min="10255" max="10255" width="4.5703125" style="5" customWidth="1"/>
    <col min="10256" max="10262" width="3.28515625" style="5" customWidth="1"/>
    <col min="10263" max="10263" width="15" style="5" customWidth="1"/>
    <col min="10264" max="10264" width="15.28515625" style="5" customWidth="1"/>
    <col min="10265" max="10265" width="14.42578125" style="5" customWidth="1"/>
    <col min="10266" max="10495" width="9.140625" style="5"/>
    <col min="10496" max="10506" width="4.140625" style="5" customWidth="1"/>
    <col min="10507" max="10507" width="5" style="5" customWidth="1"/>
    <col min="10508" max="10510" width="4.140625" style="5" customWidth="1"/>
    <col min="10511" max="10511" width="4.5703125" style="5" customWidth="1"/>
    <col min="10512" max="10518" width="3.28515625" style="5" customWidth="1"/>
    <col min="10519" max="10519" width="15" style="5" customWidth="1"/>
    <col min="10520" max="10520" width="15.28515625" style="5" customWidth="1"/>
    <col min="10521" max="10521" width="14.42578125" style="5" customWidth="1"/>
    <col min="10522" max="10751" width="9.140625" style="5"/>
    <col min="10752" max="10762" width="4.140625" style="5" customWidth="1"/>
    <col min="10763" max="10763" width="5" style="5" customWidth="1"/>
    <col min="10764" max="10766" width="4.140625" style="5" customWidth="1"/>
    <col min="10767" max="10767" width="4.5703125" style="5" customWidth="1"/>
    <col min="10768" max="10774" width="3.28515625" style="5" customWidth="1"/>
    <col min="10775" max="10775" width="15" style="5" customWidth="1"/>
    <col min="10776" max="10776" width="15.28515625" style="5" customWidth="1"/>
    <col min="10777" max="10777" width="14.42578125" style="5" customWidth="1"/>
    <col min="10778" max="11007" width="9.140625" style="5"/>
    <col min="11008" max="11018" width="4.140625" style="5" customWidth="1"/>
    <col min="11019" max="11019" width="5" style="5" customWidth="1"/>
    <col min="11020" max="11022" width="4.140625" style="5" customWidth="1"/>
    <col min="11023" max="11023" width="4.5703125" style="5" customWidth="1"/>
    <col min="11024" max="11030" width="3.28515625" style="5" customWidth="1"/>
    <col min="11031" max="11031" width="15" style="5" customWidth="1"/>
    <col min="11032" max="11032" width="15.28515625" style="5" customWidth="1"/>
    <col min="11033" max="11033" width="14.42578125" style="5" customWidth="1"/>
    <col min="11034" max="11263" width="9.140625" style="5"/>
    <col min="11264" max="11274" width="4.140625" style="5" customWidth="1"/>
    <col min="11275" max="11275" width="5" style="5" customWidth="1"/>
    <col min="11276" max="11278" width="4.140625" style="5" customWidth="1"/>
    <col min="11279" max="11279" width="4.5703125" style="5" customWidth="1"/>
    <col min="11280" max="11286" width="3.28515625" style="5" customWidth="1"/>
    <col min="11287" max="11287" width="15" style="5" customWidth="1"/>
    <col min="11288" max="11288" width="15.28515625" style="5" customWidth="1"/>
    <col min="11289" max="11289" width="14.42578125" style="5" customWidth="1"/>
    <col min="11290" max="11519" width="9.140625" style="5"/>
    <col min="11520" max="11530" width="4.140625" style="5" customWidth="1"/>
    <col min="11531" max="11531" width="5" style="5" customWidth="1"/>
    <col min="11532" max="11534" width="4.140625" style="5" customWidth="1"/>
    <col min="11535" max="11535" width="4.5703125" style="5" customWidth="1"/>
    <col min="11536" max="11542" width="3.28515625" style="5" customWidth="1"/>
    <col min="11543" max="11543" width="15" style="5" customWidth="1"/>
    <col min="11544" max="11544" width="15.28515625" style="5" customWidth="1"/>
    <col min="11545" max="11545" width="14.42578125" style="5" customWidth="1"/>
    <col min="11546" max="11775" width="9.140625" style="5"/>
    <col min="11776" max="11786" width="4.140625" style="5" customWidth="1"/>
    <col min="11787" max="11787" width="5" style="5" customWidth="1"/>
    <col min="11788" max="11790" width="4.140625" style="5" customWidth="1"/>
    <col min="11791" max="11791" width="4.5703125" style="5" customWidth="1"/>
    <col min="11792" max="11798" width="3.28515625" style="5" customWidth="1"/>
    <col min="11799" max="11799" width="15" style="5" customWidth="1"/>
    <col min="11800" max="11800" width="15.28515625" style="5" customWidth="1"/>
    <col min="11801" max="11801" width="14.42578125" style="5" customWidth="1"/>
    <col min="11802" max="12031" width="9.140625" style="5"/>
    <col min="12032" max="12042" width="4.140625" style="5" customWidth="1"/>
    <col min="12043" max="12043" width="5" style="5" customWidth="1"/>
    <col min="12044" max="12046" width="4.140625" style="5" customWidth="1"/>
    <col min="12047" max="12047" width="4.5703125" style="5" customWidth="1"/>
    <col min="12048" max="12054" width="3.28515625" style="5" customWidth="1"/>
    <col min="12055" max="12055" width="15" style="5" customWidth="1"/>
    <col min="12056" max="12056" width="15.28515625" style="5" customWidth="1"/>
    <col min="12057" max="12057" width="14.42578125" style="5" customWidth="1"/>
    <col min="12058" max="12287" width="9.140625" style="5"/>
    <col min="12288" max="12298" width="4.140625" style="5" customWidth="1"/>
    <col min="12299" max="12299" width="5" style="5" customWidth="1"/>
    <col min="12300" max="12302" width="4.140625" style="5" customWidth="1"/>
    <col min="12303" max="12303" width="4.5703125" style="5" customWidth="1"/>
    <col min="12304" max="12310" width="3.28515625" style="5" customWidth="1"/>
    <col min="12311" max="12311" width="15" style="5" customWidth="1"/>
    <col min="12312" max="12312" width="15.28515625" style="5" customWidth="1"/>
    <col min="12313" max="12313" width="14.42578125" style="5" customWidth="1"/>
    <col min="12314" max="12543" width="9.140625" style="5"/>
    <col min="12544" max="12554" width="4.140625" style="5" customWidth="1"/>
    <col min="12555" max="12555" width="5" style="5" customWidth="1"/>
    <col min="12556" max="12558" width="4.140625" style="5" customWidth="1"/>
    <col min="12559" max="12559" width="4.5703125" style="5" customWidth="1"/>
    <col min="12560" max="12566" width="3.28515625" style="5" customWidth="1"/>
    <col min="12567" max="12567" width="15" style="5" customWidth="1"/>
    <col min="12568" max="12568" width="15.28515625" style="5" customWidth="1"/>
    <col min="12569" max="12569" width="14.42578125" style="5" customWidth="1"/>
    <col min="12570" max="12799" width="9.140625" style="5"/>
    <col min="12800" max="12810" width="4.140625" style="5" customWidth="1"/>
    <col min="12811" max="12811" width="5" style="5" customWidth="1"/>
    <col min="12812" max="12814" width="4.140625" style="5" customWidth="1"/>
    <col min="12815" max="12815" width="4.5703125" style="5" customWidth="1"/>
    <col min="12816" max="12822" width="3.28515625" style="5" customWidth="1"/>
    <col min="12823" max="12823" width="15" style="5" customWidth="1"/>
    <col min="12824" max="12824" width="15.28515625" style="5" customWidth="1"/>
    <col min="12825" max="12825" width="14.42578125" style="5" customWidth="1"/>
    <col min="12826" max="13055" width="9.140625" style="5"/>
    <col min="13056" max="13066" width="4.140625" style="5" customWidth="1"/>
    <col min="13067" max="13067" width="5" style="5" customWidth="1"/>
    <col min="13068" max="13070" width="4.140625" style="5" customWidth="1"/>
    <col min="13071" max="13071" width="4.5703125" style="5" customWidth="1"/>
    <col min="13072" max="13078" width="3.28515625" style="5" customWidth="1"/>
    <col min="13079" max="13079" width="15" style="5" customWidth="1"/>
    <col min="13080" max="13080" width="15.28515625" style="5" customWidth="1"/>
    <col min="13081" max="13081" width="14.42578125" style="5" customWidth="1"/>
    <col min="13082" max="13311" width="9.140625" style="5"/>
    <col min="13312" max="13322" width="4.140625" style="5" customWidth="1"/>
    <col min="13323" max="13323" width="5" style="5" customWidth="1"/>
    <col min="13324" max="13326" width="4.140625" style="5" customWidth="1"/>
    <col min="13327" max="13327" width="4.5703125" style="5" customWidth="1"/>
    <col min="13328" max="13334" width="3.28515625" style="5" customWidth="1"/>
    <col min="13335" max="13335" width="15" style="5" customWidth="1"/>
    <col min="13336" max="13336" width="15.28515625" style="5" customWidth="1"/>
    <col min="13337" max="13337" width="14.42578125" style="5" customWidth="1"/>
    <col min="13338" max="13567" width="9.140625" style="5"/>
    <col min="13568" max="13578" width="4.140625" style="5" customWidth="1"/>
    <col min="13579" max="13579" width="5" style="5" customWidth="1"/>
    <col min="13580" max="13582" width="4.140625" style="5" customWidth="1"/>
    <col min="13583" max="13583" width="4.5703125" style="5" customWidth="1"/>
    <col min="13584" max="13590" width="3.28515625" style="5" customWidth="1"/>
    <col min="13591" max="13591" width="15" style="5" customWidth="1"/>
    <col min="13592" max="13592" width="15.28515625" style="5" customWidth="1"/>
    <col min="13593" max="13593" width="14.42578125" style="5" customWidth="1"/>
    <col min="13594" max="13823" width="9.140625" style="5"/>
    <col min="13824" max="13834" width="4.140625" style="5" customWidth="1"/>
    <col min="13835" max="13835" width="5" style="5" customWidth="1"/>
    <col min="13836" max="13838" width="4.140625" style="5" customWidth="1"/>
    <col min="13839" max="13839" width="4.5703125" style="5" customWidth="1"/>
    <col min="13840" max="13846" width="3.28515625" style="5" customWidth="1"/>
    <col min="13847" max="13847" width="15" style="5" customWidth="1"/>
    <col min="13848" max="13848" width="15.28515625" style="5" customWidth="1"/>
    <col min="13849" max="13849" width="14.42578125" style="5" customWidth="1"/>
    <col min="13850" max="14079" width="9.140625" style="5"/>
    <col min="14080" max="14090" width="4.140625" style="5" customWidth="1"/>
    <col min="14091" max="14091" width="5" style="5" customWidth="1"/>
    <col min="14092" max="14094" width="4.140625" style="5" customWidth="1"/>
    <col min="14095" max="14095" width="4.5703125" style="5" customWidth="1"/>
    <col min="14096" max="14102" width="3.28515625" style="5" customWidth="1"/>
    <col min="14103" max="14103" width="15" style="5" customWidth="1"/>
    <col min="14104" max="14104" width="15.28515625" style="5" customWidth="1"/>
    <col min="14105" max="14105" width="14.42578125" style="5" customWidth="1"/>
    <col min="14106" max="14335" width="9.140625" style="5"/>
    <col min="14336" max="14346" width="4.140625" style="5" customWidth="1"/>
    <col min="14347" max="14347" width="5" style="5" customWidth="1"/>
    <col min="14348" max="14350" width="4.140625" style="5" customWidth="1"/>
    <col min="14351" max="14351" width="4.5703125" style="5" customWidth="1"/>
    <col min="14352" max="14358" width="3.28515625" style="5" customWidth="1"/>
    <col min="14359" max="14359" width="15" style="5" customWidth="1"/>
    <col min="14360" max="14360" width="15.28515625" style="5" customWidth="1"/>
    <col min="14361" max="14361" width="14.42578125" style="5" customWidth="1"/>
    <col min="14362" max="14591" width="9.140625" style="5"/>
    <col min="14592" max="14602" width="4.140625" style="5" customWidth="1"/>
    <col min="14603" max="14603" width="5" style="5" customWidth="1"/>
    <col min="14604" max="14606" width="4.140625" style="5" customWidth="1"/>
    <col min="14607" max="14607" width="4.5703125" style="5" customWidth="1"/>
    <col min="14608" max="14614" width="3.28515625" style="5" customWidth="1"/>
    <col min="14615" max="14615" width="15" style="5" customWidth="1"/>
    <col min="14616" max="14616" width="15.28515625" style="5" customWidth="1"/>
    <col min="14617" max="14617" width="14.42578125" style="5" customWidth="1"/>
    <col min="14618" max="14847" width="9.140625" style="5"/>
    <col min="14848" max="14858" width="4.140625" style="5" customWidth="1"/>
    <col min="14859" max="14859" width="5" style="5" customWidth="1"/>
    <col min="14860" max="14862" width="4.140625" style="5" customWidth="1"/>
    <col min="14863" max="14863" width="4.5703125" style="5" customWidth="1"/>
    <col min="14864" max="14870" width="3.28515625" style="5" customWidth="1"/>
    <col min="14871" max="14871" width="15" style="5" customWidth="1"/>
    <col min="14872" max="14872" width="15.28515625" style="5" customWidth="1"/>
    <col min="14873" max="14873" width="14.42578125" style="5" customWidth="1"/>
    <col min="14874" max="15103" width="9.140625" style="5"/>
    <col min="15104" max="15114" width="4.140625" style="5" customWidth="1"/>
    <col min="15115" max="15115" width="5" style="5" customWidth="1"/>
    <col min="15116" max="15118" width="4.140625" style="5" customWidth="1"/>
    <col min="15119" max="15119" width="4.5703125" style="5" customWidth="1"/>
    <col min="15120" max="15126" width="3.28515625" style="5" customWidth="1"/>
    <col min="15127" max="15127" width="15" style="5" customWidth="1"/>
    <col min="15128" max="15128" width="15.28515625" style="5" customWidth="1"/>
    <col min="15129" max="15129" width="14.42578125" style="5" customWidth="1"/>
    <col min="15130" max="15359" width="9.140625" style="5"/>
    <col min="15360" max="15370" width="4.140625" style="5" customWidth="1"/>
    <col min="15371" max="15371" width="5" style="5" customWidth="1"/>
    <col min="15372" max="15374" width="4.140625" style="5" customWidth="1"/>
    <col min="15375" max="15375" width="4.5703125" style="5" customWidth="1"/>
    <col min="15376" max="15382" width="3.28515625" style="5" customWidth="1"/>
    <col min="15383" max="15383" width="15" style="5" customWidth="1"/>
    <col min="15384" max="15384" width="15.28515625" style="5" customWidth="1"/>
    <col min="15385" max="15385" width="14.42578125" style="5" customWidth="1"/>
    <col min="15386" max="15615" width="9.140625" style="5"/>
    <col min="15616" max="15626" width="4.140625" style="5" customWidth="1"/>
    <col min="15627" max="15627" width="5" style="5" customWidth="1"/>
    <col min="15628" max="15630" width="4.140625" style="5" customWidth="1"/>
    <col min="15631" max="15631" width="4.5703125" style="5" customWidth="1"/>
    <col min="15632" max="15638" width="3.28515625" style="5" customWidth="1"/>
    <col min="15639" max="15639" width="15" style="5" customWidth="1"/>
    <col min="15640" max="15640" width="15.28515625" style="5" customWidth="1"/>
    <col min="15641" max="15641" width="14.42578125" style="5" customWidth="1"/>
    <col min="15642" max="15871" width="9.140625" style="5"/>
    <col min="15872" max="15882" width="4.140625" style="5" customWidth="1"/>
    <col min="15883" max="15883" width="5" style="5" customWidth="1"/>
    <col min="15884" max="15886" width="4.140625" style="5" customWidth="1"/>
    <col min="15887" max="15887" width="4.5703125" style="5" customWidth="1"/>
    <col min="15888" max="15894" width="3.28515625" style="5" customWidth="1"/>
    <col min="15895" max="15895" width="15" style="5" customWidth="1"/>
    <col min="15896" max="15896" width="15.28515625" style="5" customWidth="1"/>
    <col min="15897" max="15897" width="14.42578125" style="5" customWidth="1"/>
    <col min="15898" max="16127" width="9.140625" style="5"/>
    <col min="16128" max="16138" width="4.140625" style="5" customWidth="1"/>
    <col min="16139" max="16139" width="5" style="5" customWidth="1"/>
    <col min="16140" max="16142" width="4.140625" style="5" customWidth="1"/>
    <col min="16143" max="16143" width="4.5703125" style="5" customWidth="1"/>
    <col min="16144" max="16150" width="3.28515625" style="5" customWidth="1"/>
    <col min="16151" max="16151" width="15" style="5" customWidth="1"/>
    <col min="16152" max="16152" width="15.28515625" style="5" customWidth="1"/>
    <col min="16153" max="16153" width="14.42578125" style="5" customWidth="1"/>
    <col min="16154" max="16384" width="9.140625" style="5"/>
  </cols>
  <sheetData>
    <row r="1" spans="1:7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7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7" ht="14.25">
      <c r="A3" s="26" t="s">
        <v>565</v>
      </c>
      <c r="B3" s="74"/>
      <c r="C3" s="273" t="str">
        <f>Деклар!G7</f>
        <v>2020 год</v>
      </c>
      <c r="D3" s="74"/>
      <c r="E3" s="79"/>
      <c r="F3" s="79"/>
    </row>
    <row r="4" spans="1:7" ht="15.75">
      <c r="A4" s="1025" t="s">
        <v>114</v>
      </c>
      <c r="B4" s="1025"/>
      <c r="C4" s="1025"/>
      <c r="D4" s="1025"/>
      <c r="E4" s="1025"/>
      <c r="F4" s="1025"/>
    </row>
    <row r="5" spans="1:7">
      <c r="A5" s="933" t="s">
        <v>688</v>
      </c>
      <c r="B5" s="933"/>
      <c r="C5" s="933"/>
      <c r="D5" s="933"/>
      <c r="E5" s="933"/>
      <c r="F5" s="933"/>
    </row>
    <row r="6" spans="1:7" ht="13.5" thickBot="1">
      <c r="A6" s="1026"/>
      <c r="B6" s="1026"/>
      <c r="C6" s="1026"/>
      <c r="D6" s="1026"/>
      <c r="E6" s="1026"/>
      <c r="F6" s="1026"/>
    </row>
    <row r="7" spans="1:7" ht="39" customHeight="1" thickBot="1">
      <c r="A7" s="118" t="s">
        <v>242</v>
      </c>
      <c r="B7" s="96" t="s">
        <v>397</v>
      </c>
      <c r="C7" s="1087" t="s">
        <v>396</v>
      </c>
      <c r="D7" s="1088"/>
      <c r="E7" s="1199"/>
      <c r="F7" s="212" t="s">
        <v>152</v>
      </c>
      <c r="G7" s="119" t="s">
        <v>305</v>
      </c>
    </row>
    <row r="8" spans="1:7" ht="15.75" customHeight="1" thickBot="1">
      <c r="A8" s="48">
        <v>1</v>
      </c>
      <c r="B8" s="49">
        <v>2</v>
      </c>
      <c r="C8" s="1033">
        <v>3</v>
      </c>
      <c r="D8" s="1060"/>
      <c r="E8" s="1095"/>
      <c r="F8" s="175">
        <v>4</v>
      </c>
      <c r="G8" s="50">
        <v>5</v>
      </c>
    </row>
    <row r="9" spans="1:7" ht="15" customHeight="1">
      <c r="A9" s="544"/>
      <c r="B9" s="544"/>
      <c r="C9" s="1091"/>
      <c r="D9" s="1092"/>
      <c r="E9" s="1200"/>
      <c r="F9" s="665"/>
      <c r="G9" s="667"/>
    </row>
    <row r="10" spans="1:7">
      <c r="A10" s="539"/>
      <c r="B10" s="539"/>
      <c r="C10" s="1052"/>
      <c r="D10" s="1093"/>
      <c r="E10" s="1191"/>
      <c r="F10" s="666"/>
      <c r="G10" s="668"/>
    </row>
    <row r="11" spans="1:7">
      <c r="A11" s="557"/>
      <c r="B11" s="557"/>
      <c r="C11" s="1052"/>
      <c r="D11" s="1093"/>
      <c r="E11" s="1191"/>
      <c r="F11" s="666"/>
      <c r="G11" s="669"/>
    </row>
    <row r="12" spans="1:7">
      <c r="A12" s="557"/>
      <c r="B12" s="557"/>
      <c r="C12" s="1052"/>
      <c r="D12" s="1093"/>
      <c r="E12" s="1191"/>
      <c r="F12" s="666"/>
      <c r="G12" s="669"/>
    </row>
    <row r="13" spans="1:7">
      <c r="A13" s="557"/>
      <c r="B13" s="557"/>
      <c r="C13" s="1052"/>
      <c r="D13" s="1093"/>
      <c r="E13" s="1191"/>
      <c r="F13" s="666"/>
      <c r="G13" s="669"/>
    </row>
    <row r="14" spans="1:7">
      <c r="A14" s="557"/>
      <c r="B14" s="557"/>
      <c r="C14" s="1052"/>
      <c r="D14" s="1093"/>
      <c r="E14" s="1191"/>
      <c r="F14" s="666"/>
      <c r="G14" s="669"/>
    </row>
    <row r="15" spans="1:7" ht="14.25" customHeight="1">
      <c r="A15" s="38"/>
      <c r="B15" s="1192" t="s">
        <v>398</v>
      </c>
      <c r="C15" s="1193"/>
      <c r="D15" s="1193"/>
      <c r="E15" s="1194"/>
      <c r="F15" s="213">
        <f>SUM(F9:F14)</f>
        <v>0</v>
      </c>
      <c r="G15" s="215"/>
    </row>
    <row r="16" spans="1:7" ht="27.75" customHeight="1">
      <c r="A16" s="38"/>
      <c r="B16" s="1135" t="s">
        <v>399</v>
      </c>
      <c r="C16" s="1136"/>
      <c r="D16" s="1136"/>
      <c r="E16" s="1195"/>
      <c r="F16" s="176">
        <f>'Зарплата и дох.раб.'!G19</f>
        <v>0</v>
      </c>
      <c r="G16" s="215"/>
    </row>
    <row r="17" spans="1:9" ht="55.15" customHeight="1" thickBot="1">
      <c r="A17" s="38"/>
      <c r="B17" s="1196" t="s">
        <v>400</v>
      </c>
      <c r="C17" s="1197"/>
      <c r="D17" s="1197"/>
      <c r="E17" s="1198"/>
      <c r="F17" s="214">
        <f>F16*0.01</f>
        <v>0</v>
      </c>
      <c r="G17" s="215"/>
      <c r="H17" s="83" t="s">
        <v>858</v>
      </c>
      <c r="I17" s="83" t="s">
        <v>859</v>
      </c>
    </row>
    <row r="18" spans="1:9" ht="48.75" customHeight="1" thickBot="1">
      <c r="A18" s="43"/>
      <c r="B18" s="949" t="s">
        <v>689</v>
      </c>
      <c r="C18" s="950"/>
      <c r="D18" s="950"/>
      <c r="E18" s="1037"/>
      <c r="F18" s="139">
        <f>IF(F15&lt;F17,F15,F17)</f>
        <v>0</v>
      </c>
      <c r="G18" s="216"/>
      <c r="H18" s="539"/>
      <c r="I18" s="82">
        <f>F18-H18</f>
        <v>0</v>
      </c>
    </row>
    <row r="20" spans="1:9" ht="24.75" customHeight="1">
      <c r="B20" s="69" t="s">
        <v>119</v>
      </c>
      <c r="C20" s="12"/>
      <c r="D20" s="12"/>
    </row>
    <row r="21" spans="1:9">
      <c r="C21" s="7" t="s">
        <v>120</v>
      </c>
      <c r="D21" s="7" t="s">
        <v>218</v>
      </c>
    </row>
  </sheetData>
  <mergeCells count="17">
    <mergeCell ref="C12:E12"/>
    <mergeCell ref="C13:E13"/>
    <mergeCell ref="C7:E7"/>
    <mergeCell ref="C8:E8"/>
    <mergeCell ref="C9:E9"/>
    <mergeCell ref="C10:E10"/>
    <mergeCell ref="C11:E11"/>
    <mergeCell ref="B2:C2"/>
    <mergeCell ref="E2:F2"/>
    <mergeCell ref="A4:F4"/>
    <mergeCell ref="A5:F5"/>
    <mergeCell ref="A6:F6"/>
    <mergeCell ref="C14:E14"/>
    <mergeCell ref="B15:E15"/>
    <mergeCell ref="B16:E16"/>
    <mergeCell ref="B17:E17"/>
    <mergeCell ref="B18:E1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14" sqref="F14"/>
    </sheetView>
  </sheetViews>
  <sheetFormatPr defaultRowHeight="12.75"/>
  <cols>
    <col min="1" max="1" width="5.5703125" style="5" customWidth="1"/>
    <col min="2" max="2" width="28.85546875" style="5" customWidth="1"/>
    <col min="3" max="3" width="20" style="7" customWidth="1"/>
    <col min="4" max="4" width="19.7109375" style="7" customWidth="1"/>
    <col min="5" max="5" width="17.7109375" style="7" customWidth="1"/>
    <col min="6" max="6" width="19.42578125" style="7" customWidth="1"/>
    <col min="7" max="7" width="12.7109375" style="7" customWidth="1"/>
    <col min="8" max="9" width="12.7109375" style="5" customWidth="1"/>
    <col min="10" max="10" width="4.140625" style="5" customWidth="1"/>
    <col min="11" max="11" width="5" style="5" customWidth="1"/>
    <col min="12" max="14" width="4.140625" style="5" customWidth="1"/>
    <col min="15" max="15" width="4.5703125" style="5" customWidth="1"/>
    <col min="16" max="22" width="3.28515625" style="5" customWidth="1"/>
    <col min="23" max="23" width="15" style="5" customWidth="1"/>
    <col min="24" max="24" width="15.28515625" style="5" customWidth="1"/>
    <col min="25" max="25" width="14.42578125" style="5" customWidth="1"/>
    <col min="26" max="255" width="9.140625" style="5"/>
    <col min="256" max="266" width="4.140625" style="5" customWidth="1"/>
    <col min="267" max="267" width="5" style="5" customWidth="1"/>
    <col min="268" max="270" width="4.140625" style="5" customWidth="1"/>
    <col min="271" max="271" width="4.5703125" style="5" customWidth="1"/>
    <col min="272" max="278" width="3.28515625" style="5" customWidth="1"/>
    <col min="279" max="279" width="15" style="5" customWidth="1"/>
    <col min="280" max="280" width="15.28515625" style="5" customWidth="1"/>
    <col min="281" max="281" width="14.42578125" style="5" customWidth="1"/>
    <col min="282" max="511" width="9.140625" style="5"/>
    <col min="512" max="522" width="4.140625" style="5" customWidth="1"/>
    <col min="523" max="523" width="5" style="5" customWidth="1"/>
    <col min="524" max="526" width="4.140625" style="5" customWidth="1"/>
    <col min="527" max="527" width="4.5703125" style="5" customWidth="1"/>
    <col min="528" max="534" width="3.28515625" style="5" customWidth="1"/>
    <col min="535" max="535" width="15" style="5" customWidth="1"/>
    <col min="536" max="536" width="15.28515625" style="5" customWidth="1"/>
    <col min="537" max="537" width="14.42578125" style="5" customWidth="1"/>
    <col min="538" max="767" width="9.140625" style="5"/>
    <col min="768" max="778" width="4.140625" style="5" customWidth="1"/>
    <col min="779" max="779" width="5" style="5" customWidth="1"/>
    <col min="780" max="782" width="4.140625" style="5" customWidth="1"/>
    <col min="783" max="783" width="4.5703125" style="5" customWidth="1"/>
    <col min="784" max="790" width="3.28515625" style="5" customWidth="1"/>
    <col min="791" max="791" width="15" style="5" customWidth="1"/>
    <col min="792" max="792" width="15.28515625" style="5" customWidth="1"/>
    <col min="793" max="793" width="14.42578125" style="5" customWidth="1"/>
    <col min="794" max="1023" width="9.140625" style="5"/>
    <col min="1024" max="1034" width="4.140625" style="5" customWidth="1"/>
    <col min="1035" max="1035" width="5" style="5" customWidth="1"/>
    <col min="1036" max="1038" width="4.140625" style="5" customWidth="1"/>
    <col min="1039" max="1039" width="4.5703125" style="5" customWidth="1"/>
    <col min="1040" max="1046" width="3.28515625" style="5" customWidth="1"/>
    <col min="1047" max="1047" width="15" style="5" customWidth="1"/>
    <col min="1048" max="1048" width="15.28515625" style="5" customWidth="1"/>
    <col min="1049" max="1049" width="14.42578125" style="5" customWidth="1"/>
    <col min="1050" max="1279" width="9.140625" style="5"/>
    <col min="1280" max="1290" width="4.140625" style="5" customWidth="1"/>
    <col min="1291" max="1291" width="5" style="5" customWidth="1"/>
    <col min="1292" max="1294" width="4.140625" style="5" customWidth="1"/>
    <col min="1295" max="1295" width="4.5703125" style="5" customWidth="1"/>
    <col min="1296" max="1302" width="3.28515625" style="5" customWidth="1"/>
    <col min="1303" max="1303" width="15" style="5" customWidth="1"/>
    <col min="1304" max="1304" width="15.28515625" style="5" customWidth="1"/>
    <col min="1305" max="1305" width="14.42578125" style="5" customWidth="1"/>
    <col min="1306" max="1535" width="9.140625" style="5"/>
    <col min="1536" max="1546" width="4.140625" style="5" customWidth="1"/>
    <col min="1547" max="1547" width="5" style="5" customWidth="1"/>
    <col min="1548" max="1550" width="4.140625" style="5" customWidth="1"/>
    <col min="1551" max="1551" width="4.5703125" style="5" customWidth="1"/>
    <col min="1552" max="1558" width="3.28515625" style="5" customWidth="1"/>
    <col min="1559" max="1559" width="15" style="5" customWidth="1"/>
    <col min="1560" max="1560" width="15.28515625" style="5" customWidth="1"/>
    <col min="1561" max="1561" width="14.42578125" style="5" customWidth="1"/>
    <col min="1562" max="1791" width="9.140625" style="5"/>
    <col min="1792" max="1802" width="4.140625" style="5" customWidth="1"/>
    <col min="1803" max="1803" width="5" style="5" customWidth="1"/>
    <col min="1804" max="1806" width="4.140625" style="5" customWidth="1"/>
    <col min="1807" max="1807" width="4.5703125" style="5" customWidth="1"/>
    <col min="1808" max="1814" width="3.28515625" style="5" customWidth="1"/>
    <col min="1815" max="1815" width="15" style="5" customWidth="1"/>
    <col min="1816" max="1816" width="15.28515625" style="5" customWidth="1"/>
    <col min="1817" max="1817" width="14.42578125" style="5" customWidth="1"/>
    <col min="1818" max="2047" width="9.140625" style="5"/>
    <col min="2048" max="2058" width="4.140625" style="5" customWidth="1"/>
    <col min="2059" max="2059" width="5" style="5" customWidth="1"/>
    <col min="2060" max="2062" width="4.140625" style="5" customWidth="1"/>
    <col min="2063" max="2063" width="4.5703125" style="5" customWidth="1"/>
    <col min="2064" max="2070" width="3.28515625" style="5" customWidth="1"/>
    <col min="2071" max="2071" width="15" style="5" customWidth="1"/>
    <col min="2072" max="2072" width="15.28515625" style="5" customWidth="1"/>
    <col min="2073" max="2073" width="14.42578125" style="5" customWidth="1"/>
    <col min="2074" max="2303" width="9.140625" style="5"/>
    <col min="2304" max="2314" width="4.140625" style="5" customWidth="1"/>
    <col min="2315" max="2315" width="5" style="5" customWidth="1"/>
    <col min="2316" max="2318" width="4.140625" style="5" customWidth="1"/>
    <col min="2319" max="2319" width="4.5703125" style="5" customWidth="1"/>
    <col min="2320" max="2326" width="3.28515625" style="5" customWidth="1"/>
    <col min="2327" max="2327" width="15" style="5" customWidth="1"/>
    <col min="2328" max="2328" width="15.28515625" style="5" customWidth="1"/>
    <col min="2329" max="2329" width="14.42578125" style="5" customWidth="1"/>
    <col min="2330" max="2559" width="9.140625" style="5"/>
    <col min="2560" max="2570" width="4.140625" style="5" customWidth="1"/>
    <col min="2571" max="2571" width="5" style="5" customWidth="1"/>
    <col min="2572" max="2574" width="4.140625" style="5" customWidth="1"/>
    <col min="2575" max="2575" width="4.5703125" style="5" customWidth="1"/>
    <col min="2576" max="2582" width="3.28515625" style="5" customWidth="1"/>
    <col min="2583" max="2583" width="15" style="5" customWidth="1"/>
    <col min="2584" max="2584" width="15.28515625" style="5" customWidth="1"/>
    <col min="2585" max="2585" width="14.42578125" style="5" customWidth="1"/>
    <col min="2586" max="2815" width="9.140625" style="5"/>
    <col min="2816" max="2826" width="4.140625" style="5" customWidth="1"/>
    <col min="2827" max="2827" width="5" style="5" customWidth="1"/>
    <col min="2828" max="2830" width="4.140625" style="5" customWidth="1"/>
    <col min="2831" max="2831" width="4.5703125" style="5" customWidth="1"/>
    <col min="2832" max="2838" width="3.28515625" style="5" customWidth="1"/>
    <col min="2839" max="2839" width="15" style="5" customWidth="1"/>
    <col min="2840" max="2840" width="15.28515625" style="5" customWidth="1"/>
    <col min="2841" max="2841" width="14.42578125" style="5" customWidth="1"/>
    <col min="2842" max="3071" width="9.140625" style="5"/>
    <col min="3072" max="3082" width="4.140625" style="5" customWidth="1"/>
    <col min="3083" max="3083" width="5" style="5" customWidth="1"/>
    <col min="3084" max="3086" width="4.140625" style="5" customWidth="1"/>
    <col min="3087" max="3087" width="4.5703125" style="5" customWidth="1"/>
    <col min="3088" max="3094" width="3.28515625" style="5" customWidth="1"/>
    <col min="3095" max="3095" width="15" style="5" customWidth="1"/>
    <col min="3096" max="3096" width="15.28515625" style="5" customWidth="1"/>
    <col min="3097" max="3097" width="14.42578125" style="5" customWidth="1"/>
    <col min="3098" max="3327" width="9.140625" style="5"/>
    <col min="3328" max="3338" width="4.140625" style="5" customWidth="1"/>
    <col min="3339" max="3339" width="5" style="5" customWidth="1"/>
    <col min="3340" max="3342" width="4.140625" style="5" customWidth="1"/>
    <col min="3343" max="3343" width="4.5703125" style="5" customWidth="1"/>
    <col min="3344" max="3350" width="3.28515625" style="5" customWidth="1"/>
    <col min="3351" max="3351" width="15" style="5" customWidth="1"/>
    <col min="3352" max="3352" width="15.28515625" style="5" customWidth="1"/>
    <col min="3353" max="3353" width="14.42578125" style="5" customWidth="1"/>
    <col min="3354" max="3583" width="9.140625" style="5"/>
    <col min="3584" max="3594" width="4.140625" style="5" customWidth="1"/>
    <col min="3595" max="3595" width="5" style="5" customWidth="1"/>
    <col min="3596" max="3598" width="4.140625" style="5" customWidth="1"/>
    <col min="3599" max="3599" width="4.5703125" style="5" customWidth="1"/>
    <col min="3600" max="3606" width="3.28515625" style="5" customWidth="1"/>
    <col min="3607" max="3607" width="15" style="5" customWidth="1"/>
    <col min="3608" max="3608" width="15.28515625" style="5" customWidth="1"/>
    <col min="3609" max="3609" width="14.42578125" style="5" customWidth="1"/>
    <col min="3610" max="3839" width="9.140625" style="5"/>
    <col min="3840" max="3850" width="4.140625" style="5" customWidth="1"/>
    <col min="3851" max="3851" width="5" style="5" customWidth="1"/>
    <col min="3852" max="3854" width="4.140625" style="5" customWidth="1"/>
    <col min="3855" max="3855" width="4.5703125" style="5" customWidth="1"/>
    <col min="3856" max="3862" width="3.28515625" style="5" customWidth="1"/>
    <col min="3863" max="3863" width="15" style="5" customWidth="1"/>
    <col min="3864" max="3864" width="15.28515625" style="5" customWidth="1"/>
    <col min="3865" max="3865" width="14.42578125" style="5" customWidth="1"/>
    <col min="3866" max="4095" width="9.140625" style="5"/>
    <col min="4096" max="4106" width="4.140625" style="5" customWidth="1"/>
    <col min="4107" max="4107" width="5" style="5" customWidth="1"/>
    <col min="4108" max="4110" width="4.140625" style="5" customWidth="1"/>
    <col min="4111" max="4111" width="4.5703125" style="5" customWidth="1"/>
    <col min="4112" max="4118" width="3.28515625" style="5" customWidth="1"/>
    <col min="4119" max="4119" width="15" style="5" customWidth="1"/>
    <col min="4120" max="4120" width="15.28515625" style="5" customWidth="1"/>
    <col min="4121" max="4121" width="14.42578125" style="5" customWidth="1"/>
    <col min="4122" max="4351" width="9.140625" style="5"/>
    <col min="4352" max="4362" width="4.140625" style="5" customWidth="1"/>
    <col min="4363" max="4363" width="5" style="5" customWidth="1"/>
    <col min="4364" max="4366" width="4.140625" style="5" customWidth="1"/>
    <col min="4367" max="4367" width="4.5703125" style="5" customWidth="1"/>
    <col min="4368" max="4374" width="3.28515625" style="5" customWidth="1"/>
    <col min="4375" max="4375" width="15" style="5" customWidth="1"/>
    <col min="4376" max="4376" width="15.28515625" style="5" customWidth="1"/>
    <col min="4377" max="4377" width="14.42578125" style="5" customWidth="1"/>
    <col min="4378" max="4607" width="9.140625" style="5"/>
    <col min="4608" max="4618" width="4.140625" style="5" customWidth="1"/>
    <col min="4619" max="4619" width="5" style="5" customWidth="1"/>
    <col min="4620" max="4622" width="4.140625" style="5" customWidth="1"/>
    <col min="4623" max="4623" width="4.5703125" style="5" customWidth="1"/>
    <col min="4624" max="4630" width="3.28515625" style="5" customWidth="1"/>
    <col min="4631" max="4631" width="15" style="5" customWidth="1"/>
    <col min="4632" max="4632" width="15.28515625" style="5" customWidth="1"/>
    <col min="4633" max="4633" width="14.42578125" style="5" customWidth="1"/>
    <col min="4634" max="4863" width="9.140625" style="5"/>
    <col min="4864" max="4874" width="4.140625" style="5" customWidth="1"/>
    <col min="4875" max="4875" width="5" style="5" customWidth="1"/>
    <col min="4876" max="4878" width="4.140625" style="5" customWidth="1"/>
    <col min="4879" max="4879" width="4.5703125" style="5" customWidth="1"/>
    <col min="4880" max="4886" width="3.28515625" style="5" customWidth="1"/>
    <col min="4887" max="4887" width="15" style="5" customWidth="1"/>
    <col min="4888" max="4888" width="15.28515625" style="5" customWidth="1"/>
    <col min="4889" max="4889" width="14.42578125" style="5" customWidth="1"/>
    <col min="4890" max="5119" width="9.140625" style="5"/>
    <col min="5120" max="5130" width="4.140625" style="5" customWidth="1"/>
    <col min="5131" max="5131" width="5" style="5" customWidth="1"/>
    <col min="5132" max="5134" width="4.140625" style="5" customWidth="1"/>
    <col min="5135" max="5135" width="4.5703125" style="5" customWidth="1"/>
    <col min="5136" max="5142" width="3.28515625" style="5" customWidth="1"/>
    <col min="5143" max="5143" width="15" style="5" customWidth="1"/>
    <col min="5144" max="5144" width="15.28515625" style="5" customWidth="1"/>
    <col min="5145" max="5145" width="14.42578125" style="5" customWidth="1"/>
    <col min="5146" max="5375" width="9.140625" style="5"/>
    <col min="5376" max="5386" width="4.140625" style="5" customWidth="1"/>
    <col min="5387" max="5387" width="5" style="5" customWidth="1"/>
    <col min="5388" max="5390" width="4.140625" style="5" customWidth="1"/>
    <col min="5391" max="5391" width="4.5703125" style="5" customWidth="1"/>
    <col min="5392" max="5398" width="3.28515625" style="5" customWidth="1"/>
    <col min="5399" max="5399" width="15" style="5" customWidth="1"/>
    <col min="5400" max="5400" width="15.28515625" style="5" customWidth="1"/>
    <col min="5401" max="5401" width="14.42578125" style="5" customWidth="1"/>
    <col min="5402" max="5631" width="9.140625" style="5"/>
    <col min="5632" max="5642" width="4.140625" style="5" customWidth="1"/>
    <col min="5643" max="5643" width="5" style="5" customWidth="1"/>
    <col min="5644" max="5646" width="4.140625" style="5" customWidth="1"/>
    <col min="5647" max="5647" width="4.5703125" style="5" customWidth="1"/>
    <col min="5648" max="5654" width="3.28515625" style="5" customWidth="1"/>
    <col min="5655" max="5655" width="15" style="5" customWidth="1"/>
    <col min="5656" max="5656" width="15.28515625" style="5" customWidth="1"/>
    <col min="5657" max="5657" width="14.42578125" style="5" customWidth="1"/>
    <col min="5658" max="5887" width="9.140625" style="5"/>
    <col min="5888" max="5898" width="4.140625" style="5" customWidth="1"/>
    <col min="5899" max="5899" width="5" style="5" customWidth="1"/>
    <col min="5900" max="5902" width="4.140625" style="5" customWidth="1"/>
    <col min="5903" max="5903" width="4.5703125" style="5" customWidth="1"/>
    <col min="5904" max="5910" width="3.28515625" style="5" customWidth="1"/>
    <col min="5911" max="5911" width="15" style="5" customWidth="1"/>
    <col min="5912" max="5912" width="15.28515625" style="5" customWidth="1"/>
    <col min="5913" max="5913" width="14.42578125" style="5" customWidth="1"/>
    <col min="5914" max="6143" width="9.140625" style="5"/>
    <col min="6144" max="6154" width="4.140625" style="5" customWidth="1"/>
    <col min="6155" max="6155" width="5" style="5" customWidth="1"/>
    <col min="6156" max="6158" width="4.140625" style="5" customWidth="1"/>
    <col min="6159" max="6159" width="4.5703125" style="5" customWidth="1"/>
    <col min="6160" max="6166" width="3.28515625" style="5" customWidth="1"/>
    <col min="6167" max="6167" width="15" style="5" customWidth="1"/>
    <col min="6168" max="6168" width="15.28515625" style="5" customWidth="1"/>
    <col min="6169" max="6169" width="14.42578125" style="5" customWidth="1"/>
    <col min="6170" max="6399" width="9.140625" style="5"/>
    <col min="6400" max="6410" width="4.140625" style="5" customWidth="1"/>
    <col min="6411" max="6411" width="5" style="5" customWidth="1"/>
    <col min="6412" max="6414" width="4.140625" style="5" customWidth="1"/>
    <col min="6415" max="6415" width="4.5703125" style="5" customWidth="1"/>
    <col min="6416" max="6422" width="3.28515625" style="5" customWidth="1"/>
    <col min="6423" max="6423" width="15" style="5" customWidth="1"/>
    <col min="6424" max="6424" width="15.28515625" style="5" customWidth="1"/>
    <col min="6425" max="6425" width="14.42578125" style="5" customWidth="1"/>
    <col min="6426" max="6655" width="9.140625" style="5"/>
    <col min="6656" max="6666" width="4.140625" style="5" customWidth="1"/>
    <col min="6667" max="6667" width="5" style="5" customWidth="1"/>
    <col min="6668" max="6670" width="4.140625" style="5" customWidth="1"/>
    <col min="6671" max="6671" width="4.5703125" style="5" customWidth="1"/>
    <col min="6672" max="6678" width="3.28515625" style="5" customWidth="1"/>
    <col min="6679" max="6679" width="15" style="5" customWidth="1"/>
    <col min="6680" max="6680" width="15.28515625" style="5" customWidth="1"/>
    <col min="6681" max="6681" width="14.42578125" style="5" customWidth="1"/>
    <col min="6682" max="6911" width="9.140625" style="5"/>
    <col min="6912" max="6922" width="4.140625" style="5" customWidth="1"/>
    <col min="6923" max="6923" width="5" style="5" customWidth="1"/>
    <col min="6924" max="6926" width="4.140625" style="5" customWidth="1"/>
    <col min="6927" max="6927" width="4.5703125" style="5" customWidth="1"/>
    <col min="6928" max="6934" width="3.28515625" style="5" customWidth="1"/>
    <col min="6935" max="6935" width="15" style="5" customWidth="1"/>
    <col min="6936" max="6936" width="15.28515625" style="5" customWidth="1"/>
    <col min="6937" max="6937" width="14.42578125" style="5" customWidth="1"/>
    <col min="6938" max="7167" width="9.140625" style="5"/>
    <col min="7168" max="7178" width="4.140625" style="5" customWidth="1"/>
    <col min="7179" max="7179" width="5" style="5" customWidth="1"/>
    <col min="7180" max="7182" width="4.140625" style="5" customWidth="1"/>
    <col min="7183" max="7183" width="4.5703125" style="5" customWidth="1"/>
    <col min="7184" max="7190" width="3.28515625" style="5" customWidth="1"/>
    <col min="7191" max="7191" width="15" style="5" customWidth="1"/>
    <col min="7192" max="7192" width="15.28515625" style="5" customWidth="1"/>
    <col min="7193" max="7193" width="14.42578125" style="5" customWidth="1"/>
    <col min="7194" max="7423" width="9.140625" style="5"/>
    <col min="7424" max="7434" width="4.140625" style="5" customWidth="1"/>
    <col min="7435" max="7435" width="5" style="5" customWidth="1"/>
    <col min="7436" max="7438" width="4.140625" style="5" customWidth="1"/>
    <col min="7439" max="7439" width="4.5703125" style="5" customWidth="1"/>
    <col min="7440" max="7446" width="3.28515625" style="5" customWidth="1"/>
    <col min="7447" max="7447" width="15" style="5" customWidth="1"/>
    <col min="7448" max="7448" width="15.28515625" style="5" customWidth="1"/>
    <col min="7449" max="7449" width="14.42578125" style="5" customWidth="1"/>
    <col min="7450" max="7679" width="9.140625" style="5"/>
    <col min="7680" max="7690" width="4.140625" style="5" customWidth="1"/>
    <col min="7691" max="7691" width="5" style="5" customWidth="1"/>
    <col min="7692" max="7694" width="4.140625" style="5" customWidth="1"/>
    <col min="7695" max="7695" width="4.5703125" style="5" customWidth="1"/>
    <col min="7696" max="7702" width="3.28515625" style="5" customWidth="1"/>
    <col min="7703" max="7703" width="15" style="5" customWidth="1"/>
    <col min="7704" max="7704" width="15.28515625" style="5" customWidth="1"/>
    <col min="7705" max="7705" width="14.42578125" style="5" customWidth="1"/>
    <col min="7706" max="7935" width="9.140625" style="5"/>
    <col min="7936" max="7946" width="4.140625" style="5" customWidth="1"/>
    <col min="7947" max="7947" width="5" style="5" customWidth="1"/>
    <col min="7948" max="7950" width="4.140625" style="5" customWidth="1"/>
    <col min="7951" max="7951" width="4.5703125" style="5" customWidth="1"/>
    <col min="7952" max="7958" width="3.28515625" style="5" customWidth="1"/>
    <col min="7959" max="7959" width="15" style="5" customWidth="1"/>
    <col min="7960" max="7960" width="15.28515625" style="5" customWidth="1"/>
    <col min="7961" max="7961" width="14.42578125" style="5" customWidth="1"/>
    <col min="7962" max="8191" width="9.140625" style="5"/>
    <col min="8192" max="8202" width="4.140625" style="5" customWidth="1"/>
    <col min="8203" max="8203" width="5" style="5" customWidth="1"/>
    <col min="8204" max="8206" width="4.140625" style="5" customWidth="1"/>
    <col min="8207" max="8207" width="4.5703125" style="5" customWidth="1"/>
    <col min="8208" max="8214" width="3.28515625" style="5" customWidth="1"/>
    <col min="8215" max="8215" width="15" style="5" customWidth="1"/>
    <col min="8216" max="8216" width="15.28515625" style="5" customWidth="1"/>
    <col min="8217" max="8217" width="14.42578125" style="5" customWidth="1"/>
    <col min="8218" max="8447" width="9.140625" style="5"/>
    <col min="8448" max="8458" width="4.140625" style="5" customWidth="1"/>
    <col min="8459" max="8459" width="5" style="5" customWidth="1"/>
    <col min="8460" max="8462" width="4.140625" style="5" customWidth="1"/>
    <col min="8463" max="8463" width="4.5703125" style="5" customWidth="1"/>
    <col min="8464" max="8470" width="3.28515625" style="5" customWidth="1"/>
    <col min="8471" max="8471" width="15" style="5" customWidth="1"/>
    <col min="8472" max="8472" width="15.28515625" style="5" customWidth="1"/>
    <col min="8473" max="8473" width="14.42578125" style="5" customWidth="1"/>
    <col min="8474" max="8703" width="9.140625" style="5"/>
    <col min="8704" max="8714" width="4.140625" style="5" customWidth="1"/>
    <col min="8715" max="8715" width="5" style="5" customWidth="1"/>
    <col min="8716" max="8718" width="4.140625" style="5" customWidth="1"/>
    <col min="8719" max="8719" width="4.5703125" style="5" customWidth="1"/>
    <col min="8720" max="8726" width="3.28515625" style="5" customWidth="1"/>
    <col min="8727" max="8727" width="15" style="5" customWidth="1"/>
    <col min="8728" max="8728" width="15.28515625" style="5" customWidth="1"/>
    <col min="8729" max="8729" width="14.42578125" style="5" customWidth="1"/>
    <col min="8730" max="8959" width="9.140625" style="5"/>
    <col min="8960" max="8970" width="4.140625" style="5" customWidth="1"/>
    <col min="8971" max="8971" width="5" style="5" customWidth="1"/>
    <col min="8972" max="8974" width="4.140625" style="5" customWidth="1"/>
    <col min="8975" max="8975" width="4.5703125" style="5" customWidth="1"/>
    <col min="8976" max="8982" width="3.28515625" style="5" customWidth="1"/>
    <col min="8983" max="8983" width="15" style="5" customWidth="1"/>
    <col min="8984" max="8984" width="15.28515625" style="5" customWidth="1"/>
    <col min="8985" max="8985" width="14.42578125" style="5" customWidth="1"/>
    <col min="8986" max="9215" width="9.140625" style="5"/>
    <col min="9216" max="9226" width="4.140625" style="5" customWidth="1"/>
    <col min="9227" max="9227" width="5" style="5" customWidth="1"/>
    <col min="9228" max="9230" width="4.140625" style="5" customWidth="1"/>
    <col min="9231" max="9231" width="4.5703125" style="5" customWidth="1"/>
    <col min="9232" max="9238" width="3.28515625" style="5" customWidth="1"/>
    <col min="9239" max="9239" width="15" style="5" customWidth="1"/>
    <col min="9240" max="9240" width="15.28515625" style="5" customWidth="1"/>
    <col min="9241" max="9241" width="14.42578125" style="5" customWidth="1"/>
    <col min="9242" max="9471" width="9.140625" style="5"/>
    <col min="9472" max="9482" width="4.140625" style="5" customWidth="1"/>
    <col min="9483" max="9483" width="5" style="5" customWidth="1"/>
    <col min="9484" max="9486" width="4.140625" style="5" customWidth="1"/>
    <col min="9487" max="9487" width="4.5703125" style="5" customWidth="1"/>
    <col min="9488" max="9494" width="3.28515625" style="5" customWidth="1"/>
    <col min="9495" max="9495" width="15" style="5" customWidth="1"/>
    <col min="9496" max="9496" width="15.28515625" style="5" customWidth="1"/>
    <col min="9497" max="9497" width="14.42578125" style="5" customWidth="1"/>
    <col min="9498" max="9727" width="9.140625" style="5"/>
    <col min="9728" max="9738" width="4.140625" style="5" customWidth="1"/>
    <col min="9739" max="9739" width="5" style="5" customWidth="1"/>
    <col min="9740" max="9742" width="4.140625" style="5" customWidth="1"/>
    <col min="9743" max="9743" width="4.5703125" style="5" customWidth="1"/>
    <col min="9744" max="9750" width="3.28515625" style="5" customWidth="1"/>
    <col min="9751" max="9751" width="15" style="5" customWidth="1"/>
    <col min="9752" max="9752" width="15.28515625" style="5" customWidth="1"/>
    <col min="9753" max="9753" width="14.42578125" style="5" customWidth="1"/>
    <col min="9754" max="9983" width="9.140625" style="5"/>
    <col min="9984" max="9994" width="4.140625" style="5" customWidth="1"/>
    <col min="9995" max="9995" width="5" style="5" customWidth="1"/>
    <col min="9996" max="9998" width="4.140625" style="5" customWidth="1"/>
    <col min="9999" max="9999" width="4.5703125" style="5" customWidth="1"/>
    <col min="10000" max="10006" width="3.28515625" style="5" customWidth="1"/>
    <col min="10007" max="10007" width="15" style="5" customWidth="1"/>
    <col min="10008" max="10008" width="15.28515625" style="5" customWidth="1"/>
    <col min="10009" max="10009" width="14.42578125" style="5" customWidth="1"/>
    <col min="10010" max="10239" width="9.140625" style="5"/>
    <col min="10240" max="10250" width="4.140625" style="5" customWidth="1"/>
    <col min="10251" max="10251" width="5" style="5" customWidth="1"/>
    <col min="10252" max="10254" width="4.140625" style="5" customWidth="1"/>
    <col min="10255" max="10255" width="4.5703125" style="5" customWidth="1"/>
    <col min="10256" max="10262" width="3.28515625" style="5" customWidth="1"/>
    <col min="10263" max="10263" width="15" style="5" customWidth="1"/>
    <col min="10264" max="10264" width="15.28515625" style="5" customWidth="1"/>
    <col min="10265" max="10265" width="14.42578125" style="5" customWidth="1"/>
    <col min="10266" max="10495" width="9.140625" style="5"/>
    <col min="10496" max="10506" width="4.140625" style="5" customWidth="1"/>
    <col min="10507" max="10507" width="5" style="5" customWidth="1"/>
    <col min="10508" max="10510" width="4.140625" style="5" customWidth="1"/>
    <col min="10511" max="10511" width="4.5703125" style="5" customWidth="1"/>
    <col min="10512" max="10518" width="3.28515625" style="5" customWidth="1"/>
    <col min="10519" max="10519" width="15" style="5" customWidth="1"/>
    <col min="10520" max="10520" width="15.28515625" style="5" customWidth="1"/>
    <col min="10521" max="10521" width="14.42578125" style="5" customWidth="1"/>
    <col min="10522" max="10751" width="9.140625" style="5"/>
    <col min="10752" max="10762" width="4.140625" style="5" customWidth="1"/>
    <col min="10763" max="10763" width="5" style="5" customWidth="1"/>
    <col min="10764" max="10766" width="4.140625" style="5" customWidth="1"/>
    <col min="10767" max="10767" width="4.5703125" style="5" customWidth="1"/>
    <col min="10768" max="10774" width="3.28515625" style="5" customWidth="1"/>
    <col min="10775" max="10775" width="15" style="5" customWidth="1"/>
    <col min="10776" max="10776" width="15.28515625" style="5" customWidth="1"/>
    <col min="10777" max="10777" width="14.42578125" style="5" customWidth="1"/>
    <col min="10778" max="11007" width="9.140625" style="5"/>
    <col min="11008" max="11018" width="4.140625" style="5" customWidth="1"/>
    <col min="11019" max="11019" width="5" style="5" customWidth="1"/>
    <col min="11020" max="11022" width="4.140625" style="5" customWidth="1"/>
    <col min="11023" max="11023" width="4.5703125" style="5" customWidth="1"/>
    <col min="11024" max="11030" width="3.28515625" style="5" customWidth="1"/>
    <col min="11031" max="11031" width="15" style="5" customWidth="1"/>
    <col min="11032" max="11032" width="15.28515625" style="5" customWidth="1"/>
    <col min="11033" max="11033" width="14.42578125" style="5" customWidth="1"/>
    <col min="11034" max="11263" width="9.140625" style="5"/>
    <col min="11264" max="11274" width="4.140625" style="5" customWidth="1"/>
    <col min="11275" max="11275" width="5" style="5" customWidth="1"/>
    <col min="11276" max="11278" width="4.140625" style="5" customWidth="1"/>
    <col min="11279" max="11279" width="4.5703125" style="5" customWidth="1"/>
    <col min="11280" max="11286" width="3.28515625" style="5" customWidth="1"/>
    <col min="11287" max="11287" width="15" style="5" customWidth="1"/>
    <col min="11288" max="11288" width="15.28515625" style="5" customWidth="1"/>
    <col min="11289" max="11289" width="14.42578125" style="5" customWidth="1"/>
    <col min="11290" max="11519" width="9.140625" style="5"/>
    <col min="11520" max="11530" width="4.140625" style="5" customWidth="1"/>
    <col min="11531" max="11531" width="5" style="5" customWidth="1"/>
    <col min="11532" max="11534" width="4.140625" style="5" customWidth="1"/>
    <col min="11535" max="11535" width="4.5703125" style="5" customWidth="1"/>
    <col min="11536" max="11542" width="3.28515625" style="5" customWidth="1"/>
    <col min="11543" max="11543" width="15" style="5" customWidth="1"/>
    <col min="11544" max="11544" width="15.28515625" style="5" customWidth="1"/>
    <col min="11545" max="11545" width="14.42578125" style="5" customWidth="1"/>
    <col min="11546" max="11775" width="9.140625" style="5"/>
    <col min="11776" max="11786" width="4.140625" style="5" customWidth="1"/>
    <col min="11787" max="11787" width="5" style="5" customWidth="1"/>
    <col min="11788" max="11790" width="4.140625" style="5" customWidth="1"/>
    <col min="11791" max="11791" width="4.5703125" style="5" customWidth="1"/>
    <col min="11792" max="11798" width="3.28515625" style="5" customWidth="1"/>
    <col min="11799" max="11799" width="15" style="5" customWidth="1"/>
    <col min="11800" max="11800" width="15.28515625" style="5" customWidth="1"/>
    <col min="11801" max="11801" width="14.42578125" style="5" customWidth="1"/>
    <col min="11802" max="12031" width="9.140625" style="5"/>
    <col min="12032" max="12042" width="4.140625" style="5" customWidth="1"/>
    <col min="12043" max="12043" width="5" style="5" customWidth="1"/>
    <col min="12044" max="12046" width="4.140625" style="5" customWidth="1"/>
    <col min="12047" max="12047" width="4.5703125" style="5" customWidth="1"/>
    <col min="12048" max="12054" width="3.28515625" style="5" customWidth="1"/>
    <col min="12055" max="12055" width="15" style="5" customWidth="1"/>
    <col min="12056" max="12056" width="15.28515625" style="5" customWidth="1"/>
    <col min="12057" max="12057" width="14.42578125" style="5" customWidth="1"/>
    <col min="12058" max="12287" width="9.140625" style="5"/>
    <col min="12288" max="12298" width="4.140625" style="5" customWidth="1"/>
    <col min="12299" max="12299" width="5" style="5" customWidth="1"/>
    <col min="12300" max="12302" width="4.140625" style="5" customWidth="1"/>
    <col min="12303" max="12303" width="4.5703125" style="5" customWidth="1"/>
    <col min="12304" max="12310" width="3.28515625" style="5" customWidth="1"/>
    <col min="12311" max="12311" width="15" style="5" customWidth="1"/>
    <col min="12312" max="12312" width="15.28515625" style="5" customWidth="1"/>
    <col min="12313" max="12313" width="14.42578125" style="5" customWidth="1"/>
    <col min="12314" max="12543" width="9.140625" style="5"/>
    <col min="12544" max="12554" width="4.140625" style="5" customWidth="1"/>
    <col min="12555" max="12555" width="5" style="5" customWidth="1"/>
    <col min="12556" max="12558" width="4.140625" style="5" customWidth="1"/>
    <col min="12559" max="12559" width="4.5703125" style="5" customWidth="1"/>
    <col min="12560" max="12566" width="3.28515625" style="5" customWidth="1"/>
    <col min="12567" max="12567" width="15" style="5" customWidth="1"/>
    <col min="12568" max="12568" width="15.28515625" style="5" customWidth="1"/>
    <col min="12569" max="12569" width="14.42578125" style="5" customWidth="1"/>
    <col min="12570" max="12799" width="9.140625" style="5"/>
    <col min="12800" max="12810" width="4.140625" style="5" customWidth="1"/>
    <col min="12811" max="12811" width="5" style="5" customWidth="1"/>
    <col min="12812" max="12814" width="4.140625" style="5" customWidth="1"/>
    <col min="12815" max="12815" width="4.5703125" style="5" customWidth="1"/>
    <col min="12816" max="12822" width="3.28515625" style="5" customWidth="1"/>
    <col min="12823" max="12823" width="15" style="5" customWidth="1"/>
    <col min="12824" max="12824" width="15.28515625" style="5" customWidth="1"/>
    <col min="12825" max="12825" width="14.42578125" style="5" customWidth="1"/>
    <col min="12826" max="13055" width="9.140625" style="5"/>
    <col min="13056" max="13066" width="4.140625" style="5" customWidth="1"/>
    <col min="13067" max="13067" width="5" style="5" customWidth="1"/>
    <col min="13068" max="13070" width="4.140625" style="5" customWidth="1"/>
    <col min="13071" max="13071" width="4.5703125" style="5" customWidth="1"/>
    <col min="13072" max="13078" width="3.28515625" style="5" customWidth="1"/>
    <col min="13079" max="13079" width="15" style="5" customWidth="1"/>
    <col min="13080" max="13080" width="15.28515625" style="5" customWidth="1"/>
    <col min="13081" max="13081" width="14.42578125" style="5" customWidth="1"/>
    <col min="13082" max="13311" width="9.140625" style="5"/>
    <col min="13312" max="13322" width="4.140625" style="5" customWidth="1"/>
    <col min="13323" max="13323" width="5" style="5" customWidth="1"/>
    <col min="13324" max="13326" width="4.140625" style="5" customWidth="1"/>
    <col min="13327" max="13327" width="4.5703125" style="5" customWidth="1"/>
    <col min="13328" max="13334" width="3.28515625" style="5" customWidth="1"/>
    <col min="13335" max="13335" width="15" style="5" customWidth="1"/>
    <col min="13336" max="13336" width="15.28515625" style="5" customWidth="1"/>
    <col min="13337" max="13337" width="14.42578125" style="5" customWidth="1"/>
    <col min="13338" max="13567" width="9.140625" style="5"/>
    <col min="13568" max="13578" width="4.140625" style="5" customWidth="1"/>
    <col min="13579" max="13579" width="5" style="5" customWidth="1"/>
    <col min="13580" max="13582" width="4.140625" style="5" customWidth="1"/>
    <col min="13583" max="13583" width="4.5703125" style="5" customWidth="1"/>
    <col min="13584" max="13590" width="3.28515625" style="5" customWidth="1"/>
    <col min="13591" max="13591" width="15" style="5" customWidth="1"/>
    <col min="13592" max="13592" width="15.28515625" style="5" customWidth="1"/>
    <col min="13593" max="13593" width="14.42578125" style="5" customWidth="1"/>
    <col min="13594" max="13823" width="9.140625" style="5"/>
    <col min="13824" max="13834" width="4.140625" style="5" customWidth="1"/>
    <col min="13835" max="13835" width="5" style="5" customWidth="1"/>
    <col min="13836" max="13838" width="4.140625" style="5" customWidth="1"/>
    <col min="13839" max="13839" width="4.5703125" style="5" customWidth="1"/>
    <col min="13840" max="13846" width="3.28515625" style="5" customWidth="1"/>
    <col min="13847" max="13847" width="15" style="5" customWidth="1"/>
    <col min="13848" max="13848" width="15.28515625" style="5" customWidth="1"/>
    <col min="13849" max="13849" width="14.42578125" style="5" customWidth="1"/>
    <col min="13850" max="14079" width="9.140625" style="5"/>
    <col min="14080" max="14090" width="4.140625" style="5" customWidth="1"/>
    <col min="14091" max="14091" width="5" style="5" customWidth="1"/>
    <col min="14092" max="14094" width="4.140625" style="5" customWidth="1"/>
    <col min="14095" max="14095" width="4.5703125" style="5" customWidth="1"/>
    <col min="14096" max="14102" width="3.28515625" style="5" customWidth="1"/>
    <col min="14103" max="14103" width="15" style="5" customWidth="1"/>
    <col min="14104" max="14104" width="15.28515625" style="5" customWidth="1"/>
    <col min="14105" max="14105" width="14.42578125" style="5" customWidth="1"/>
    <col min="14106" max="14335" width="9.140625" style="5"/>
    <col min="14336" max="14346" width="4.140625" style="5" customWidth="1"/>
    <col min="14347" max="14347" width="5" style="5" customWidth="1"/>
    <col min="14348" max="14350" width="4.140625" style="5" customWidth="1"/>
    <col min="14351" max="14351" width="4.5703125" style="5" customWidth="1"/>
    <col min="14352" max="14358" width="3.28515625" style="5" customWidth="1"/>
    <col min="14359" max="14359" width="15" style="5" customWidth="1"/>
    <col min="14360" max="14360" width="15.28515625" style="5" customWidth="1"/>
    <col min="14361" max="14361" width="14.42578125" style="5" customWidth="1"/>
    <col min="14362" max="14591" width="9.140625" style="5"/>
    <col min="14592" max="14602" width="4.140625" style="5" customWidth="1"/>
    <col min="14603" max="14603" width="5" style="5" customWidth="1"/>
    <col min="14604" max="14606" width="4.140625" style="5" customWidth="1"/>
    <col min="14607" max="14607" width="4.5703125" style="5" customWidth="1"/>
    <col min="14608" max="14614" width="3.28515625" style="5" customWidth="1"/>
    <col min="14615" max="14615" width="15" style="5" customWidth="1"/>
    <col min="14616" max="14616" width="15.28515625" style="5" customWidth="1"/>
    <col min="14617" max="14617" width="14.42578125" style="5" customWidth="1"/>
    <col min="14618" max="14847" width="9.140625" style="5"/>
    <col min="14848" max="14858" width="4.140625" style="5" customWidth="1"/>
    <col min="14859" max="14859" width="5" style="5" customWidth="1"/>
    <col min="14860" max="14862" width="4.140625" style="5" customWidth="1"/>
    <col min="14863" max="14863" width="4.5703125" style="5" customWidth="1"/>
    <col min="14864" max="14870" width="3.28515625" style="5" customWidth="1"/>
    <col min="14871" max="14871" width="15" style="5" customWidth="1"/>
    <col min="14872" max="14872" width="15.28515625" style="5" customWidth="1"/>
    <col min="14873" max="14873" width="14.42578125" style="5" customWidth="1"/>
    <col min="14874" max="15103" width="9.140625" style="5"/>
    <col min="15104" max="15114" width="4.140625" style="5" customWidth="1"/>
    <col min="15115" max="15115" width="5" style="5" customWidth="1"/>
    <col min="15116" max="15118" width="4.140625" style="5" customWidth="1"/>
    <col min="15119" max="15119" width="4.5703125" style="5" customWidth="1"/>
    <col min="15120" max="15126" width="3.28515625" style="5" customWidth="1"/>
    <col min="15127" max="15127" width="15" style="5" customWidth="1"/>
    <col min="15128" max="15128" width="15.28515625" style="5" customWidth="1"/>
    <col min="15129" max="15129" width="14.42578125" style="5" customWidth="1"/>
    <col min="15130" max="15359" width="9.140625" style="5"/>
    <col min="15360" max="15370" width="4.140625" style="5" customWidth="1"/>
    <col min="15371" max="15371" width="5" style="5" customWidth="1"/>
    <col min="15372" max="15374" width="4.140625" style="5" customWidth="1"/>
    <col min="15375" max="15375" width="4.5703125" style="5" customWidth="1"/>
    <col min="15376" max="15382" width="3.28515625" style="5" customWidth="1"/>
    <col min="15383" max="15383" width="15" style="5" customWidth="1"/>
    <col min="15384" max="15384" width="15.28515625" style="5" customWidth="1"/>
    <col min="15385" max="15385" width="14.42578125" style="5" customWidth="1"/>
    <col min="15386" max="15615" width="9.140625" style="5"/>
    <col min="15616" max="15626" width="4.140625" style="5" customWidth="1"/>
    <col min="15627" max="15627" width="5" style="5" customWidth="1"/>
    <col min="15628" max="15630" width="4.140625" style="5" customWidth="1"/>
    <col min="15631" max="15631" width="4.5703125" style="5" customWidth="1"/>
    <col min="15632" max="15638" width="3.28515625" style="5" customWidth="1"/>
    <col min="15639" max="15639" width="15" style="5" customWidth="1"/>
    <col min="15640" max="15640" width="15.28515625" style="5" customWidth="1"/>
    <col min="15641" max="15641" width="14.42578125" style="5" customWidth="1"/>
    <col min="15642" max="15871" width="9.140625" style="5"/>
    <col min="15872" max="15882" width="4.140625" style="5" customWidth="1"/>
    <col min="15883" max="15883" width="5" style="5" customWidth="1"/>
    <col min="15884" max="15886" width="4.140625" style="5" customWidth="1"/>
    <col min="15887" max="15887" width="4.5703125" style="5" customWidth="1"/>
    <col min="15888" max="15894" width="3.28515625" style="5" customWidth="1"/>
    <col min="15895" max="15895" width="15" style="5" customWidth="1"/>
    <col min="15896" max="15896" width="15.28515625" style="5" customWidth="1"/>
    <col min="15897" max="15897" width="14.42578125" style="5" customWidth="1"/>
    <col min="15898" max="16127" width="9.140625" style="5"/>
    <col min="16128" max="16138" width="4.140625" style="5" customWidth="1"/>
    <col min="16139" max="16139" width="5" style="5" customWidth="1"/>
    <col min="16140" max="16142" width="4.140625" style="5" customWidth="1"/>
    <col min="16143" max="16143" width="4.5703125" style="5" customWidth="1"/>
    <col min="16144" max="16150" width="3.28515625" style="5" customWidth="1"/>
    <col min="16151" max="16151" width="15" style="5" customWidth="1"/>
    <col min="16152" max="16152" width="15.28515625" style="5" customWidth="1"/>
    <col min="16153" max="16153" width="14.42578125" style="5" customWidth="1"/>
    <col min="16154" max="16384" width="9.140625" style="5"/>
  </cols>
  <sheetData>
    <row r="1" spans="1:9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9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9" ht="14.25">
      <c r="A3" s="26" t="s">
        <v>173</v>
      </c>
      <c r="B3" s="74"/>
      <c r="C3" s="273" t="str">
        <f>Деклар!G7</f>
        <v>2020 год</v>
      </c>
      <c r="D3" s="74"/>
      <c r="E3" s="79"/>
      <c r="F3" s="79"/>
    </row>
    <row r="4" spans="1:9" ht="18.75" customHeight="1">
      <c r="A4" s="1025" t="s">
        <v>114</v>
      </c>
      <c r="B4" s="1025"/>
      <c r="C4" s="1025"/>
      <c r="D4" s="1025"/>
      <c r="E4" s="1025"/>
      <c r="F4" s="1025"/>
      <c r="G4" s="1025"/>
    </row>
    <row r="5" spans="1:9">
      <c r="A5" s="933" t="s">
        <v>690</v>
      </c>
      <c r="B5" s="933"/>
      <c r="C5" s="933"/>
      <c r="D5" s="933"/>
      <c r="E5" s="933"/>
      <c r="F5" s="933"/>
      <c r="G5" s="933"/>
    </row>
    <row r="6" spans="1:9" ht="14.25" customHeight="1" thickBot="1">
      <c r="A6" s="1026"/>
      <c r="B6" s="1026"/>
      <c r="C6" s="1026"/>
      <c r="D6" s="1026"/>
      <c r="E6" s="1026"/>
      <c r="F6" s="1026"/>
      <c r="G6" s="1026"/>
    </row>
    <row r="7" spans="1:9" ht="77.25" customHeight="1" thickBot="1">
      <c r="A7" s="118" t="s">
        <v>242</v>
      </c>
      <c r="B7" s="190" t="s">
        <v>133</v>
      </c>
      <c r="C7" s="191" t="s">
        <v>401</v>
      </c>
      <c r="D7" s="190" t="s">
        <v>402</v>
      </c>
      <c r="E7" s="192" t="s">
        <v>403</v>
      </c>
      <c r="F7" s="193" t="s">
        <v>404</v>
      </c>
      <c r="G7" s="171" t="s">
        <v>405</v>
      </c>
    </row>
    <row r="8" spans="1:9" ht="13.5" thickBot="1">
      <c r="A8" s="162">
        <v>1</v>
      </c>
      <c r="B8" s="162">
        <v>2</v>
      </c>
      <c r="C8" s="162">
        <v>3</v>
      </c>
      <c r="D8" s="162">
        <v>4</v>
      </c>
      <c r="E8" s="177">
        <v>5</v>
      </c>
      <c r="F8" s="194">
        <v>6</v>
      </c>
      <c r="G8" s="194">
        <v>7</v>
      </c>
    </row>
    <row r="9" spans="1:9" ht="16.5" thickBot="1">
      <c r="A9" s="544">
        <v>1</v>
      </c>
      <c r="B9" s="670"/>
      <c r="C9" s="671"/>
      <c r="D9" s="672"/>
      <c r="E9" s="673"/>
      <c r="F9" s="672"/>
      <c r="G9" s="674"/>
    </row>
    <row r="10" spans="1:9">
      <c r="A10" s="539"/>
      <c r="B10" s="539"/>
      <c r="C10" s="538"/>
      <c r="D10" s="538"/>
      <c r="E10" s="577"/>
      <c r="F10" s="633"/>
      <c r="G10" s="633"/>
    </row>
    <row r="11" spans="1:9" ht="49.9" customHeight="1" thickBot="1">
      <c r="A11" s="557"/>
      <c r="B11" s="557"/>
      <c r="C11" s="578"/>
      <c r="D11" s="578"/>
      <c r="E11" s="675"/>
      <c r="F11" s="676"/>
      <c r="G11" s="634"/>
      <c r="H11" s="83" t="s">
        <v>858</v>
      </c>
      <c r="I11" s="83" t="s">
        <v>859</v>
      </c>
    </row>
    <row r="12" spans="1:9" ht="27.75" customHeight="1" thickBot="1">
      <c r="A12" s="43"/>
      <c r="B12" s="945" t="s">
        <v>691</v>
      </c>
      <c r="C12" s="946"/>
      <c r="D12" s="946"/>
      <c r="E12" s="946"/>
      <c r="F12" s="129">
        <f>SUM(F9:F11)</f>
        <v>0</v>
      </c>
      <c r="G12" s="121"/>
      <c r="H12" s="539"/>
      <c r="I12" s="82">
        <f>F12-H12</f>
        <v>0</v>
      </c>
    </row>
    <row r="14" spans="1:9" ht="22.5" customHeight="1">
      <c r="B14" s="69" t="s">
        <v>119</v>
      </c>
      <c r="C14" s="12"/>
      <c r="D14" s="12"/>
    </row>
    <row r="15" spans="1:9">
      <c r="C15" s="7" t="s">
        <v>120</v>
      </c>
      <c r="D15" s="7" t="s">
        <v>218</v>
      </c>
    </row>
  </sheetData>
  <mergeCells count="6">
    <mergeCell ref="B12:E12"/>
    <mergeCell ref="B2:C2"/>
    <mergeCell ref="E2:F2"/>
    <mergeCell ref="A4:G4"/>
    <mergeCell ref="A5:G5"/>
    <mergeCell ref="A6:G6"/>
  </mergeCells>
  <pageMargins left="0.7" right="0.7" top="0.75" bottom="0.75" header="0.3" footer="0.3"/>
  <pageSetup paperSize="9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H12" sqref="H12"/>
    </sheetView>
  </sheetViews>
  <sheetFormatPr defaultRowHeight="12.75"/>
  <cols>
    <col min="1" max="1" width="5.5703125" style="409" customWidth="1"/>
    <col min="2" max="2" width="20.28515625" style="409" customWidth="1"/>
    <col min="3" max="3" width="14.140625" style="409" customWidth="1"/>
    <col min="4" max="4" width="14.5703125" style="409" customWidth="1"/>
    <col min="5" max="5" width="14.140625" style="409" customWidth="1"/>
    <col min="6" max="6" width="15" style="409" customWidth="1"/>
    <col min="7" max="7" width="14" style="409" customWidth="1"/>
    <col min="8" max="9" width="11.7109375" style="409" customWidth="1"/>
    <col min="10" max="10" width="4.140625" style="409" customWidth="1"/>
    <col min="11" max="11" width="5" style="409" customWidth="1"/>
    <col min="12" max="14" width="4.140625" style="409" customWidth="1"/>
    <col min="15" max="15" width="4.5703125" style="409" customWidth="1"/>
    <col min="16" max="22" width="3.28515625" style="409" customWidth="1"/>
    <col min="23" max="23" width="15" style="409" customWidth="1"/>
    <col min="24" max="24" width="15.28515625" style="409" customWidth="1"/>
    <col min="25" max="25" width="14.42578125" style="409" customWidth="1"/>
    <col min="26" max="255" width="9.140625" style="409"/>
    <col min="256" max="266" width="4.140625" style="409" customWidth="1"/>
    <col min="267" max="267" width="5" style="409" customWidth="1"/>
    <col min="268" max="270" width="4.140625" style="409" customWidth="1"/>
    <col min="271" max="271" width="4.5703125" style="409" customWidth="1"/>
    <col min="272" max="278" width="3.28515625" style="409" customWidth="1"/>
    <col min="279" max="279" width="15" style="409" customWidth="1"/>
    <col min="280" max="280" width="15.28515625" style="409" customWidth="1"/>
    <col min="281" max="281" width="14.42578125" style="409" customWidth="1"/>
    <col min="282" max="511" width="9.140625" style="409"/>
    <col min="512" max="522" width="4.140625" style="409" customWidth="1"/>
    <col min="523" max="523" width="5" style="409" customWidth="1"/>
    <col min="524" max="526" width="4.140625" style="409" customWidth="1"/>
    <col min="527" max="527" width="4.5703125" style="409" customWidth="1"/>
    <col min="528" max="534" width="3.28515625" style="409" customWidth="1"/>
    <col min="535" max="535" width="15" style="409" customWidth="1"/>
    <col min="536" max="536" width="15.28515625" style="409" customWidth="1"/>
    <col min="537" max="537" width="14.42578125" style="409" customWidth="1"/>
    <col min="538" max="767" width="9.140625" style="409"/>
    <col min="768" max="778" width="4.140625" style="409" customWidth="1"/>
    <col min="779" max="779" width="5" style="409" customWidth="1"/>
    <col min="780" max="782" width="4.140625" style="409" customWidth="1"/>
    <col min="783" max="783" width="4.5703125" style="409" customWidth="1"/>
    <col min="784" max="790" width="3.28515625" style="409" customWidth="1"/>
    <col min="791" max="791" width="15" style="409" customWidth="1"/>
    <col min="792" max="792" width="15.28515625" style="409" customWidth="1"/>
    <col min="793" max="793" width="14.42578125" style="409" customWidth="1"/>
    <col min="794" max="1023" width="9.140625" style="409"/>
    <col min="1024" max="1034" width="4.140625" style="409" customWidth="1"/>
    <col min="1035" max="1035" width="5" style="409" customWidth="1"/>
    <col min="1036" max="1038" width="4.140625" style="409" customWidth="1"/>
    <col min="1039" max="1039" width="4.5703125" style="409" customWidth="1"/>
    <col min="1040" max="1046" width="3.28515625" style="409" customWidth="1"/>
    <col min="1047" max="1047" width="15" style="409" customWidth="1"/>
    <col min="1048" max="1048" width="15.28515625" style="409" customWidth="1"/>
    <col min="1049" max="1049" width="14.42578125" style="409" customWidth="1"/>
    <col min="1050" max="1279" width="9.140625" style="409"/>
    <col min="1280" max="1290" width="4.140625" style="409" customWidth="1"/>
    <col min="1291" max="1291" width="5" style="409" customWidth="1"/>
    <col min="1292" max="1294" width="4.140625" style="409" customWidth="1"/>
    <col min="1295" max="1295" width="4.5703125" style="409" customWidth="1"/>
    <col min="1296" max="1302" width="3.28515625" style="409" customWidth="1"/>
    <col min="1303" max="1303" width="15" style="409" customWidth="1"/>
    <col min="1304" max="1304" width="15.28515625" style="409" customWidth="1"/>
    <col min="1305" max="1305" width="14.42578125" style="409" customWidth="1"/>
    <col min="1306" max="1535" width="9.140625" style="409"/>
    <col min="1536" max="1546" width="4.140625" style="409" customWidth="1"/>
    <col min="1547" max="1547" width="5" style="409" customWidth="1"/>
    <col min="1548" max="1550" width="4.140625" style="409" customWidth="1"/>
    <col min="1551" max="1551" width="4.5703125" style="409" customWidth="1"/>
    <col min="1552" max="1558" width="3.28515625" style="409" customWidth="1"/>
    <col min="1559" max="1559" width="15" style="409" customWidth="1"/>
    <col min="1560" max="1560" width="15.28515625" style="409" customWidth="1"/>
    <col min="1561" max="1561" width="14.42578125" style="409" customWidth="1"/>
    <col min="1562" max="1791" width="9.140625" style="409"/>
    <col min="1792" max="1802" width="4.140625" style="409" customWidth="1"/>
    <col min="1803" max="1803" width="5" style="409" customWidth="1"/>
    <col min="1804" max="1806" width="4.140625" style="409" customWidth="1"/>
    <col min="1807" max="1807" width="4.5703125" style="409" customWidth="1"/>
    <col min="1808" max="1814" width="3.28515625" style="409" customWidth="1"/>
    <col min="1815" max="1815" width="15" style="409" customWidth="1"/>
    <col min="1816" max="1816" width="15.28515625" style="409" customWidth="1"/>
    <col min="1817" max="1817" width="14.42578125" style="409" customWidth="1"/>
    <col min="1818" max="2047" width="9.140625" style="409"/>
    <col min="2048" max="2058" width="4.140625" style="409" customWidth="1"/>
    <col min="2059" max="2059" width="5" style="409" customWidth="1"/>
    <col min="2060" max="2062" width="4.140625" style="409" customWidth="1"/>
    <col min="2063" max="2063" width="4.5703125" style="409" customWidth="1"/>
    <col min="2064" max="2070" width="3.28515625" style="409" customWidth="1"/>
    <col min="2071" max="2071" width="15" style="409" customWidth="1"/>
    <col min="2072" max="2072" width="15.28515625" style="409" customWidth="1"/>
    <col min="2073" max="2073" width="14.42578125" style="409" customWidth="1"/>
    <col min="2074" max="2303" width="9.140625" style="409"/>
    <col min="2304" max="2314" width="4.140625" style="409" customWidth="1"/>
    <col min="2315" max="2315" width="5" style="409" customWidth="1"/>
    <col min="2316" max="2318" width="4.140625" style="409" customWidth="1"/>
    <col min="2319" max="2319" width="4.5703125" style="409" customWidth="1"/>
    <col min="2320" max="2326" width="3.28515625" style="409" customWidth="1"/>
    <col min="2327" max="2327" width="15" style="409" customWidth="1"/>
    <col min="2328" max="2328" width="15.28515625" style="409" customWidth="1"/>
    <col min="2329" max="2329" width="14.42578125" style="409" customWidth="1"/>
    <col min="2330" max="2559" width="9.140625" style="409"/>
    <col min="2560" max="2570" width="4.140625" style="409" customWidth="1"/>
    <col min="2571" max="2571" width="5" style="409" customWidth="1"/>
    <col min="2572" max="2574" width="4.140625" style="409" customWidth="1"/>
    <col min="2575" max="2575" width="4.5703125" style="409" customWidth="1"/>
    <col min="2576" max="2582" width="3.28515625" style="409" customWidth="1"/>
    <col min="2583" max="2583" width="15" style="409" customWidth="1"/>
    <col min="2584" max="2584" width="15.28515625" style="409" customWidth="1"/>
    <col min="2585" max="2585" width="14.42578125" style="409" customWidth="1"/>
    <col min="2586" max="2815" width="9.140625" style="409"/>
    <col min="2816" max="2826" width="4.140625" style="409" customWidth="1"/>
    <col min="2827" max="2827" width="5" style="409" customWidth="1"/>
    <col min="2828" max="2830" width="4.140625" style="409" customWidth="1"/>
    <col min="2831" max="2831" width="4.5703125" style="409" customWidth="1"/>
    <col min="2832" max="2838" width="3.28515625" style="409" customWidth="1"/>
    <col min="2839" max="2839" width="15" style="409" customWidth="1"/>
    <col min="2840" max="2840" width="15.28515625" style="409" customWidth="1"/>
    <col min="2841" max="2841" width="14.42578125" style="409" customWidth="1"/>
    <col min="2842" max="3071" width="9.140625" style="409"/>
    <col min="3072" max="3082" width="4.140625" style="409" customWidth="1"/>
    <col min="3083" max="3083" width="5" style="409" customWidth="1"/>
    <col min="3084" max="3086" width="4.140625" style="409" customWidth="1"/>
    <col min="3087" max="3087" width="4.5703125" style="409" customWidth="1"/>
    <col min="3088" max="3094" width="3.28515625" style="409" customWidth="1"/>
    <col min="3095" max="3095" width="15" style="409" customWidth="1"/>
    <col min="3096" max="3096" width="15.28515625" style="409" customWidth="1"/>
    <col min="3097" max="3097" width="14.42578125" style="409" customWidth="1"/>
    <col min="3098" max="3327" width="9.140625" style="409"/>
    <col min="3328" max="3338" width="4.140625" style="409" customWidth="1"/>
    <col min="3339" max="3339" width="5" style="409" customWidth="1"/>
    <col min="3340" max="3342" width="4.140625" style="409" customWidth="1"/>
    <col min="3343" max="3343" width="4.5703125" style="409" customWidth="1"/>
    <col min="3344" max="3350" width="3.28515625" style="409" customWidth="1"/>
    <col min="3351" max="3351" width="15" style="409" customWidth="1"/>
    <col min="3352" max="3352" width="15.28515625" style="409" customWidth="1"/>
    <col min="3353" max="3353" width="14.42578125" style="409" customWidth="1"/>
    <col min="3354" max="3583" width="9.140625" style="409"/>
    <col min="3584" max="3594" width="4.140625" style="409" customWidth="1"/>
    <col min="3595" max="3595" width="5" style="409" customWidth="1"/>
    <col min="3596" max="3598" width="4.140625" style="409" customWidth="1"/>
    <col min="3599" max="3599" width="4.5703125" style="409" customWidth="1"/>
    <col min="3600" max="3606" width="3.28515625" style="409" customWidth="1"/>
    <col min="3607" max="3607" width="15" style="409" customWidth="1"/>
    <col min="3608" max="3608" width="15.28515625" style="409" customWidth="1"/>
    <col min="3609" max="3609" width="14.42578125" style="409" customWidth="1"/>
    <col min="3610" max="3839" width="9.140625" style="409"/>
    <col min="3840" max="3850" width="4.140625" style="409" customWidth="1"/>
    <col min="3851" max="3851" width="5" style="409" customWidth="1"/>
    <col min="3852" max="3854" width="4.140625" style="409" customWidth="1"/>
    <col min="3855" max="3855" width="4.5703125" style="409" customWidth="1"/>
    <col min="3856" max="3862" width="3.28515625" style="409" customWidth="1"/>
    <col min="3863" max="3863" width="15" style="409" customWidth="1"/>
    <col min="3864" max="3864" width="15.28515625" style="409" customWidth="1"/>
    <col min="3865" max="3865" width="14.42578125" style="409" customWidth="1"/>
    <col min="3866" max="4095" width="9.140625" style="409"/>
    <col min="4096" max="4106" width="4.140625" style="409" customWidth="1"/>
    <col min="4107" max="4107" width="5" style="409" customWidth="1"/>
    <col min="4108" max="4110" width="4.140625" style="409" customWidth="1"/>
    <col min="4111" max="4111" width="4.5703125" style="409" customWidth="1"/>
    <col min="4112" max="4118" width="3.28515625" style="409" customWidth="1"/>
    <col min="4119" max="4119" width="15" style="409" customWidth="1"/>
    <col min="4120" max="4120" width="15.28515625" style="409" customWidth="1"/>
    <col min="4121" max="4121" width="14.42578125" style="409" customWidth="1"/>
    <col min="4122" max="4351" width="9.140625" style="409"/>
    <col min="4352" max="4362" width="4.140625" style="409" customWidth="1"/>
    <col min="4363" max="4363" width="5" style="409" customWidth="1"/>
    <col min="4364" max="4366" width="4.140625" style="409" customWidth="1"/>
    <col min="4367" max="4367" width="4.5703125" style="409" customWidth="1"/>
    <col min="4368" max="4374" width="3.28515625" style="409" customWidth="1"/>
    <col min="4375" max="4375" width="15" style="409" customWidth="1"/>
    <col min="4376" max="4376" width="15.28515625" style="409" customWidth="1"/>
    <col min="4377" max="4377" width="14.42578125" style="409" customWidth="1"/>
    <col min="4378" max="4607" width="9.140625" style="409"/>
    <col min="4608" max="4618" width="4.140625" style="409" customWidth="1"/>
    <col min="4619" max="4619" width="5" style="409" customWidth="1"/>
    <col min="4620" max="4622" width="4.140625" style="409" customWidth="1"/>
    <col min="4623" max="4623" width="4.5703125" style="409" customWidth="1"/>
    <col min="4624" max="4630" width="3.28515625" style="409" customWidth="1"/>
    <col min="4631" max="4631" width="15" style="409" customWidth="1"/>
    <col min="4632" max="4632" width="15.28515625" style="409" customWidth="1"/>
    <col min="4633" max="4633" width="14.42578125" style="409" customWidth="1"/>
    <col min="4634" max="4863" width="9.140625" style="409"/>
    <col min="4864" max="4874" width="4.140625" style="409" customWidth="1"/>
    <col min="4875" max="4875" width="5" style="409" customWidth="1"/>
    <col min="4876" max="4878" width="4.140625" style="409" customWidth="1"/>
    <col min="4879" max="4879" width="4.5703125" style="409" customWidth="1"/>
    <col min="4880" max="4886" width="3.28515625" style="409" customWidth="1"/>
    <col min="4887" max="4887" width="15" style="409" customWidth="1"/>
    <col min="4888" max="4888" width="15.28515625" style="409" customWidth="1"/>
    <col min="4889" max="4889" width="14.42578125" style="409" customWidth="1"/>
    <col min="4890" max="5119" width="9.140625" style="409"/>
    <col min="5120" max="5130" width="4.140625" style="409" customWidth="1"/>
    <col min="5131" max="5131" width="5" style="409" customWidth="1"/>
    <col min="5132" max="5134" width="4.140625" style="409" customWidth="1"/>
    <col min="5135" max="5135" width="4.5703125" style="409" customWidth="1"/>
    <col min="5136" max="5142" width="3.28515625" style="409" customWidth="1"/>
    <col min="5143" max="5143" width="15" style="409" customWidth="1"/>
    <col min="5144" max="5144" width="15.28515625" style="409" customWidth="1"/>
    <col min="5145" max="5145" width="14.42578125" style="409" customWidth="1"/>
    <col min="5146" max="5375" width="9.140625" style="409"/>
    <col min="5376" max="5386" width="4.140625" style="409" customWidth="1"/>
    <col min="5387" max="5387" width="5" style="409" customWidth="1"/>
    <col min="5388" max="5390" width="4.140625" style="409" customWidth="1"/>
    <col min="5391" max="5391" width="4.5703125" style="409" customWidth="1"/>
    <col min="5392" max="5398" width="3.28515625" style="409" customWidth="1"/>
    <col min="5399" max="5399" width="15" style="409" customWidth="1"/>
    <col min="5400" max="5400" width="15.28515625" style="409" customWidth="1"/>
    <col min="5401" max="5401" width="14.42578125" style="409" customWidth="1"/>
    <col min="5402" max="5631" width="9.140625" style="409"/>
    <col min="5632" max="5642" width="4.140625" style="409" customWidth="1"/>
    <col min="5643" max="5643" width="5" style="409" customWidth="1"/>
    <col min="5644" max="5646" width="4.140625" style="409" customWidth="1"/>
    <col min="5647" max="5647" width="4.5703125" style="409" customWidth="1"/>
    <col min="5648" max="5654" width="3.28515625" style="409" customWidth="1"/>
    <col min="5655" max="5655" width="15" style="409" customWidth="1"/>
    <col min="5656" max="5656" width="15.28515625" style="409" customWidth="1"/>
    <col min="5657" max="5657" width="14.42578125" style="409" customWidth="1"/>
    <col min="5658" max="5887" width="9.140625" style="409"/>
    <col min="5888" max="5898" width="4.140625" style="409" customWidth="1"/>
    <col min="5899" max="5899" width="5" style="409" customWidth="1"/>
    <col min="5900" max="5902" width="4.140625" style="409" customWidth="1"/>
    <col min="5903" max="5903" width="4.5703125" style="409" customWidth="1"/>
    <col min="5904" max="5910" width="3.28515625" style="409" customWidth="1"/>
    <col min="5911" max="5911" width="15" style="409" customWidth="1"/>
    <col min="5912" max="5912" width="15.28515625" style="409" customWidth="1"/>
    <col min="5913" max="5913" width="14.42578125" style="409" customWidth="1"/>
    <col min="5914" max="6143" width="9.140625" style="409"/>
    <col min="6144" max="6154" width="4.140625" style="409" customWidth="1"/>
    <col min="6155" max="6155" width="5" style="409" customWidth="1"/>
    <col min="6156" max="6158" width="4.140625" style="409" customWidth="1"/>
    <col min="6159" max="6159" width="4.5703125" style="409" customWidth="1"/>
    <col min="6160" max="6166" width="3.28515625" style="409" customWidth="1"/>
    <col min="6167" max="6167" width="15" style="409" customWidth="1"/>
    <col min="6168" max="6168" width="15.28515625" style="409" customWidth="1"/>
    <col min="6169" max="6169" width="14.42578125" style="409" customWidth="1"/>
    <col min="6170" max="6399" width="9.140625" style="409"/>
    <col min="6400" max="6410" width="4.140625" style="409" customWidth="1"/>
    <col min="6411" max="6411" width="5" style="409" customWidth="1"/>
    <col min="6412" max="6414" width="4.140625" style="409" customWidth="1"/>
    <col min="6415" max="6415" width="4.5703125" style="409" customWidth="1"/>
    <col min="6416" max="6422" width="3.28515625" style="409" customWidth="1"/>
    <col min="6423" max="6423" width="15" style="409" customWidth="1"/>
    <col min="6424" max="6424" width="15.28515625" style="409" customWidth="1"/>
    <col min="6425" max="6425" width="14.42578125" style="409" customWidth="1"/>
    <col min="6426" max="6655" width="9.140625" style="409"/>
    <col min="6656" max="6666" width="4.140625" style="409" customWidth="1"/>
    <col min="6667" max="6667" width="5" style="409" customWidth="1"/>
    <col min="6668" max="6670" width="4.140625" style="409" customWidth="1"/>
    <col min="6671" max="6671" width="4.5703125" style="409" customWidth="1"/>
    <col min="6672" max="6678" width="3.28515625" style="409" customWidth="1"/>
    <col min="6679" max="6679" width="15" style="409" customWidth="1"/>
    <col min="6680" max="6680" width="15.28515625" style="409" customWidth="1"/>
    <col min="6681" max="6681" width="14.42578125" style="409" customWidth="1"/>
    <col min="6682" max="6911" width="9.140625" style="409"/>
    <col min="6912" max="6922" width="4.140625" style="409" customWidth="1"/>
    <col min="6923" max="6923" width="5" style="409" customWidth="1"/>
    <col min="6924" max="6926" width="4.140625" style="409" customWidth="1"/>
    <col min="6927" max="6927" width="4.5703125" style="409" customWidth="1"/>
    <col min="6928" max="6934" width="3.28515625" style="409" customWidth="1"/>
    <col min="6935" max="6935" width="15" style="409" customWidth="1"/>
    <col min="6936" max="6936" width="15.28515625" style="409" customWidth="1"/>
    <col min="6937" max="6937" width="14.42578125" style="409" customWidth="1"/>
    <col min="6938" max="7167" width="9.140625" style="409"/>
    <col min="7168" max="7178" width="4.140625" style="409" customWidth="1"/>
    <col min="7179" max="7179" width="5" style="409" customWidth="1"/>
    <col min="7180" max="7182" width="4.140625" style="409" customWidth="1"/>
    <col min="7183" max="7183" width="4.5703125" style="409" customWidth="1"/>
    <col min="7184" max="7190" width="3.28515625" style="409" customWidth="1"/>
    <col min="7191" max="7191" width="15" style="409" customWidth="1"/>
    <col min="7192" max="7192" width="15.28515625" style="409" customWidth="1"/>
    <col min="7193" max="7193" width="14.42578125" style="409" customWidth="1"/>
    <col min="7194" max="7423" width="9.140625" style="409"/>
    <col min="7424" max="7434" width="4.140625" style="409" customWidth="1"/>
    <col min="7435" max="7435" width="5" style="409" customWidth="1"/>
    <col min="7436" max="7438" width="4.140625" style="409" customWidth="1"/>
    <col min="7439" max="7439" width="4.5703125" style="409" customWidth="1"/>
    <col min="7440" max="7446" width="3.28515625" style="409" customWidth="1"/>
    <col min="7447" max="7447" width="15" style="409" customWidth="1"/>
    <col min="7448" max="7448" width="15.28515625" style="409" customWidth="1"/>
    <col min="7449" max="7449" width="14.42578125" style="409" customWidth="1"/>
    <col min="7450" max="7679" width="9.140625" style="409"/>
    <col min="7680" max="7690" width="4.140625" style="409" customWidth="1"/>
    <col min="7691" max="7691" width="5" style="409" customWidth="1"/>
    <col min="7692" max="7694" width="4.140625" style="409" customWidth="1"/>
    <col min="7695" max="7695" width="4.5703125" style="409" customWidth="1"/>
    <col min="7696" max="7702" width="3.28515625" style="409" customWidth="1"/>
    <col min="7703" max="7703" width="15" style="409" customWidth="1"/>
    <col min="7704" max="7704" width="15.28515625" style="409" customWidth="1"/>
    <col min="7705" max="7705" width="14.42578125" style="409" customWidth="1"/>
    <col min="7706" max="7935" width="9.140625" style="409"/>
    <col min="7936" max="7946" width="4.140625" style="409" customWidth="1"/>
    <col min="7947" max="7947" width="5" style="409" customWidth="1"/>
    <col min="7948" max="7950" width="4.140625" style="409" customWidth="1"/>
    <col min="7951" max="7951" width="4.5703125" style="409" customWidth="1"/>
    <col min="7952" max="7958" width="3.28515625" style="409" customWidth="1"/>
    <col min="7959" max="7959" width="15" style="409" customWidth="1"/>
    <col min="7960" max="7960" width="15.28515625" style="409" customWidth="1"/>
    <col min="7961" max="7961" width="14.42578125" style="409" customWidth="1"/>
    <col min="7962" max="8191" width="9.140625" style="409"/>
    <col min="8192" max="8202" width="4.140625" style="409" customWidth="1"/>
    <col min="8203" max="8203" width="5" style="409" customWidth="1"/>
    <col min="8204" max="8206" width="4.140625" style="409" customWidth="1"/>
    <col min="8207" max="8207" width="4.5703125" style="409" customWidth="1"/>
    <col min="8208" max="8214" width="3.28515625" style="409" customWidth="1"/>
    <col min="8215" max="8215" width="15" style="409" customWidth="1"/>
    <col min="8216" max="8216" width="15.28515625" style="409" customWidth="1"/>
    <col min="8217" max="8217" width="14.42578125" style="409" customWidth="1"/>
    <col min="8218" max="8447" width="9.140625" style="409"/>
    <col min="8448" max="8458" width="4.140625" style="409" customWidth="1"/>
    <col min="8459" max="8459" width="5" style="409" customWidth="1"/>
    <col min="8460" max="8462" width="4.140625" style="409" customWidth="1"/>
    <col min="8463" max="8463" width="4.5703125" style="409" customWidth="1"/>
    <col min="8464" max="8470" width="3.28515625" style="409" customWidth="1"/>
    <col min="8471" max="8471" width="15" style="409" customWidth="1"/>
    <col min="8472" max="8472" width="15.28515625" style="409" customWidth="1"/>
    <col min="8473" max="8473" width="14.42578125" style="409" customWidth="1"/>
    <col min="8474" max="8703" width="9.140625" style="409"/>
    <col min="8704" max="8714" width="4.140625" style="409" customWidth="1"/>
    <col min="8715" max="8715" width="5" style="409" customWidth="1"/>
    <col min="8716" max="8718" width="4.140625" style="409" customWidth="1"/>
    <col min="8719" max="8719" width="4.5703125" style="409" customWidth="1"/>
    <col min="8720" max="8726" width="3.28515625" style="409" customWidth="1"/>
    <col min="8727" max="8727" width="15" style="409" customWidth="1"/>
    <col min="8728" max="8728" width="15.28515625" style="409" customWidth="1"/>
    <col min="8729" max="8729" width="14.42578125" style="409" customWidth="1"/>
    <col min="8730" max="8959" width="9.140625" style="409"/>
    <col min="8960" max="8970" width="4.140625" style="409" customWidth="1"/>
    <col min="8971" max="8971" width="5" style="409" customWidth="1"/>
    <col min="8972" max="8974" width="4.140625" style="409" customWidth="1"/>
    <col min="8975" max="8975" width="4.5703125" style="409" customWidth="1"/>
    <col min="8976" max="8982" width="3.28515625" style="409" customWidth="1"/>
    <col min="8983" max="8983" width="15" style="409" customWidth="1"/>
    <col min="8984" max="8984" width="15.28515625" style="409" customWidth="1"/>
    <col min="8985" max="8985" width="14.42578125" style="409" customWidth="1"/>
    <col min="8986" max="9215" width="9.140625" style="409"/>
    <col min="9216" max="9226" width="4.140625" style="409" customWidth="1"/>
    <col min="9227" max="9227" width="5" style="409" customWidth="1"/>
    <col min="9228" max="9230" width="4.140625" style="409" customWidth="1"/>
    <col min="9231" max="9231" width="4.5703125" style="409" customWidth="1"/>
    <col min="9232" max="9238" width="3.28515625" style="409" customWidth="1"/>
    <col min="9239" max="9239" width="15" style="409" customWidth="1"/>
    <col min="9240" max="9240" width="15.28515625" style="409" customWidth="1"/>
    <col min="9241" max="9241" width="14.42578125" style="409" customWidth="1"/>
    <col min="9242" max="9471" width="9.140625" style="409"/>
    <col min="9472" max="9482" width="4.140625" style="409" customWidth="1"/>
    <col min="9483" max="9483" width="5" style="409" customWidth="1"/>
    <col min="9484" max="9486" width="4.140625" style="409" customWidth="1"/>
    <col min="9487" max="9487" width="4.5703125" style="409" customWidth="1"/>
    <col min="9488" max="9494" width="3.28515625" style="409" customWidth="1"/>
    <col min="9495" max="9495" width="15" style="409" customWidth="1"/>
    <col min="9496" max="9496" width="15.28515625" style="409" customWidth="1"/>
    <col min="9497" max="9497" width="14.42578125" style="409" customWidth="1"/>
    <col min="9498" max="9727" width="9.140625" style="409"/>
    <col min="9728" max="9738" width="4.140625" style="409" customWidth="1"/>
    <col min="9739" max="9739" width="5" style="409" customWidth="1"/>
    <col min="9740" max="9742" width="4.140625" style="409" customWidth="1"/>
    <col min="9743" max="9743" width="4.5703125" style="409" customWidth="1"/>
    <col min="9744" max="9750" width="3.28515625" style="409" customWidth="1"/>
    <col min="9751" max="9751" width="15" style="409" customWidth="1"/>
    <col min="9752" max="9752" width="15.28515625" style="409" customWidth="1"/>
    <col min="9753" max="9753" width="14.42578125" style="409" customWidth="1"/>
    <col min="9754" max="9983" width="9.140625" style="409"/>
    <col min="9984" max="9994" width="4.140625" style="409" customWidth="1"/>
    <col min="9995" max="9995" width="5" style="409" customWidth="1"/>
    <col min="9996" max="9998" width="4.140625" style="409" customWidth="1"/>
    <col min="9999" max="9999" width="4.5703125" style="409" customWidth="1"/>
    <col min="10000" max="10006" width="3.28515625" style="409" customWidth="1"/>
    <col min="10007" max="10007" width="15" style="409" customWidth="1"/>
    <col min="10008" max="10008" width="15.28515625" style="409" customWidth="1"/>
    <col min="10009" max="10009" width="14.42578125" style="409" customWidth="1"/>
    <col min="10010" max="10239" width="9.140625" style="409"/>
    <col min="10240" max="10250" width="4.140625" style="409" customWidth="1"/>
    <col min="10251" max="10251" width="5" style="409" customWidth="1"/>
    <col min="10252" max="10254" width="4.140625" style="409" customWidth="1"/>
    <col min="10255" max="10255" width="4.5703125" style="409" customWidth="1"/>
    <col min="10256" max="10262" width="3.28515625" style="409" customWidth="1"/>
    <col min="10263" max="10263" width="15" style="409" customWidth="1"/>
    <col min="10264" max="10264" width="15.28515625" style="409" customWidth="1"/>
    <col min="10265" max="10265" width="14.42578125" style="409" customWidth="1"/>
    <col min="10266" max="10495" width="9.140625" style="409"/>
    <col min="10496" max="10506" width="4.140625" style="409" customWidth="1"/>
    <col min="10507" max="10507" width="5" style="409" customWidth="1"/>
    <col min="10508" max="10510" width="4.140625" style="409" customWidth="1"/>
    <col min="10511" max="10511" width="4.5703125" style="409" customWidth="1"/>
    <col min="10512" max="10518" width="3.28515625" style="409" customWidth="1"/>
    <col min="10519" max="10519" width="15" style="409" customWidth="1"/>
    <col min="10520" max="10520" width="15.28515625" style="409" customWidth="1"/>
    <col min="10521" max="10521" width="14.42578125" style="409" customWidth="1"/>
    <col min="10522" max="10751" width="9.140625" style="409"/>
    <col min="10752" max="10762" width="4.140625" style="409" customWidth="1"/>
    <col min="10763" max="10763" width="5" style="409" customWidth="1"/>
    <col min="10764" max="10766" width="4.140625" style="409" customWidth="1"/>
    <col min="10767" max="10767" width="4.5703125" style="409" customWidth="1"/>
    <col min="10768" max="10774" width="3.28515625" style="409" customWidth="1"/>
    <col min="10775" max="10775" width="15" style="409" customWidth="1"/>
    <col min="10776" max="10776" width="15.28515625" style="409" customWidth="1"/>
    <col min="10777" max="10777" width="14.42578125" style="409" customWidth="1"/>
    <col min="10778" max="11007" width="9.140625" style="409"/>
    <col min="11008" max="11018" width="4.140625" style="409" customWidth="1"/>
    <col min="11019" max="11019" width="5" style="409" customWidth="1"/>
    <col min="11020" max="11022" width="4.140625" style="409" customWidth="1"/>
    <col min="11023" max="11023" width="4.5703125" style="409" customWidth="1"/>
    <col min="11024" max="11030" width="3.28515625" style="409" customWidth="1"/>
    <col min="11031" max="11031" width="15" style="409" customWidth="1"/>
    <col min="11032" max="11032" width="15.28515625" style="409" customWidth="1"/>
    <col min="11033" max="11033" width="14.42578125" style="409" customWidth="1"/>
    <col min="11034" max="11263" width="9.140625" style="409"/>
    <col min="11264" max="11274" width="4.140625" style="409" customWidth="1"/>
    <col min="11275" max="11275" width="5" style="409" customWidth="1"/>
    <col min="11276" max="11278" width="4.140625" style="409" customWidth="1"/>
    <col min="11279" max="11279" width="4.5703125" style="409" customWidth="1"/>
    <col min="11280" max="11286" width="3.28515625" style="409" customWidth="1"/>
    <col min="11287" max="11287" width="15" style="409" customWidth="1"/>
    <col min="11288" max="11288" width="15.28515625" style="409" customWidth="1"/>
    <col min="11289" max="11289" width="14.42578125" style="409" customWidth="1"/>
    <col min="11290" max="11519" width="9.140625" style="409"/>
    <col min="11520" max="11530" width="4.140625" style="409" customWidth="1"/>
    <col min="11531" max="11531" width="5" style="409" customWidth="1"/>
    <col min="11532" max="11534" width="4.140625" style="409" customWidth="1"/>
    <col min="11535" max="11535" width="4.5703125" style="409" customWidth="1"/>
    <col min="11536" max="11542" width="3.28515625" style="409" customWidth="1"/>
    <col min="11543" max="11543" width="15" style="409" customWidth="1"/>
    <col min="11544" max="11544" width="15.28515625" style="409" customWidth="1"/>
    <col min="11545" max="11545" width="14.42578125" style="409" customWidth="1"/>
    <col min="11546" max="11775" width="9.140625" style="409"/>
    <col min="11776" max="11786" width="4.140625" style="409" customWidth="1"/>
    <col min="11787" max="11787" width="5" style="409" customWidth="1"/>
    <col min="11788" max="11790" width="4.140625" style="409" customWidth="1"/>
    <col min="11791" max="11791" width="4.5703125" style="409" customWidth="1"/>
    <col min="11792" max="11798" width="3.28515625" style="409" customWidth="1"/>
    <col min="11799" max="11799" width="15" style="409" customWidth="1"/>
    <col min="11800" max="11800" width="15.28515625" style="409" customWidth="1"/>
    <col min="11801" max="11801" width="14.42578125" style="409" customWidth="1"/>
    <col min="11802" max="12031" width="9.140625" style="409"/>
    <col min="12032" max="12042" width="4.140625" style="409" customWidth="1"/>
    <col min="12043" max="12043" width="5" style="409" customWidth="1"/>
    <col min="12044" max="12046" width="4.140625" style="409" customWidth="1"/>
    <col min="12047" max="12047" width="4.5703125" style="409" customWidth="1"/>
    <col min="12048" max="12054" width="3.28515625" style="409" customWidth="1"/>
    <col min="12055" max="12055" width="15" style="409" customWidth="1"/>
    <col min="12056" max="12056" width="15.28515625" style="409" customWidth="1"/>
    <col min="12057" max="12057" width="14.42578125" style="409" customWidth="1"/>
    <col min="12058" max="12287" width="9.140625" style="409"/>
    <col min="12288" max="12298" width="4.140625" style="409" customWidth="1"/>
    <col min="12299" max="12299" width="5" style="409" customWidth="1"/>
    <col min="12300" max="12302" width="4.140625" style="409" customWidth="1"/>
    <col min="12303" max="12303" width="4.5703125" style="409" customWidth="1"/>
    <col min="12304" max="12310" width="3.28515625" style="409" customWidth="1"/>
    <col min="12311" max="12311" width="15" style="409" customWidth="1"/>
    <col min="12312" max="12312" width="15.28515625" style="409" customWidth="1"/>
    <col min="12313" max="12313" width="14.42578125" style="409" customWidth="1"/>
    <col min="12314" max="12543" width="9.140625" style="409"/>
    <col min="12544" max="12554" width="4.140625" style="409" customWidth="1"/>
    <col min="12555" max="12555" width="5" style="409" customWidth="1"/>
    <col min="12556" max="12558" width="4.140625" style="409" customWidth="1"/>
    <col min="12559" max="12559" width="4.5703125" style="409" customWidth="1"/>
    <col min="12560" max="12566" width="3.28515625" style="409" customWidth="1"/>
    <col min="12567" max="12567" width="15" style="409" customWidth="1"/>
    <col min="12568" max="12568" width="15.28515625" style="409" customWidth="1"/>
    <col min="12569" max="12569" width="14.42578125" style="409" customWidth="1"/>
    <col min="12570" max="12799" width="9.140625" style="409"/>
    <col min="12800" max="12810" width="4.140625" style="409" customWidth="1"/>
    <col min="12811" max="12811" width="5" style="409" customWidth="1"/>
    <col min="12812" max="12814" width="4.140625" style="409" customWidth="1"/>
    <col min="12815" max="12815" width="4.5703125" style="409" customWidth="1"/>
    <col min="12816" max="12822" width="3.28515625" style="409" customWidth="1"/>
    <col min="12823" max="12823" width="15" style="409" customWidth="1"/>
    <col min="12824" max="12824" width="15.28515625" style="409" customWidth="1"/>
    <col min="12825" max="12825" width="14.42578125" style="409" customWidth="1"/>
    <col min="12826" max="13055" width="9.140625" style="409"/>
    <col min="13056" max="13066" width="4.140625" style="409" customWidth="1"/>
    <col min="13067" max="13067" width="5" style="409" customWidth="1"/>
    <col min="13068" max="13070" width="4.140625" style="409" customWidth="1"/>
    <col min="13071" max="13071" width="4.5703125" style="409" customWidth="1"/>
    <col min="13072" max="13078" width="3.28515625" style="409" customWidth="1"/>
    <col min="13079" max="13079" width="15" style="409" customWidth="1"/>
    <col min="13080" max="13080" width="15.28515625" style="409" customWidth="1"/>
    <col min="13081" max="13081" width="14.42578125" style="409" customWidth="1"/>
    <col min="13082" max="13311" width="9.140625" style="409"/>
    <col min="13312" max="13322" width="4.140625" style="409" customWidth="1"/>
    <col min="13323" max="13323" width="5" style="409" customWidth="1"/>
    <col min="13324" max="13326" width="4.140625" style="409" customWidth="1"/>
    <col min="13327" max="13327" width="4.5703125" style="409" customWidth="1"/>
    <col min="13328" max="13334" width="3.28515625" style="409" customWidth="1"/>
    <col min="13335" max="13335" width="15" style="409" customWidth="1"/>
    <col min="13336" max="13336" width="15.28515625" style="409" customWidth="1"/>
    <col min="13337" max="13337" width="14.42578125" style="409" customWidth="1"/>
    <col min="13338" max="13567" width="9.140625" style="409"/>
    <col min="13568" max="13578" width="4.140625" style="409" customWidth="1"/>
    <col min="13579" max="13579" width="5" style="409" customWidth="1"/>
    <col min="13580" max="13582" width="4.140625" style="409" customWidth="1"/>
    <col min="13583" max="13583" width="4.5703125" style="409" customWidth="1"/>
    <col min="13584" max="13590" width="3.28515625" style="409" customWidth="1"/>
    <col min="13591" max="13591" width="15" style="409" customWidth="1"/>
    <col min="13592" max="13592" width="15.28515625" style="409" customWidth="1"/>
    <col min="13593" max="13593" width="14.42578125" style="409" customWidth="1"/>
    <col min="13594" max="13823" width="9.140625" style="409"/>
    <col min="13824" max="13834" width="4.140625" style="409" customWidth="1"/>
    <col min="13835" max="13835" width="5" style="409" customWidth="1"/>
    <col min="13836" max="13838" width="4.140625" style="409" customWidth="1"/>
    <col min="13839" max="13839" width="4.5703125" style="409" customWidth="1"/>
    <col min="13840" max="13846" width="3.28515625" style="409" customWidth="1"/>
    <col min="13847" max="13847" width="15" style="409" customWidth="1"/>
    <col min="13848" max="13848" width="15.28515625" style="409" customWidth="1"/>
    <col min="13849" max="13849" width="14.42578125" style="409" customWidth="1"/>
    <col min="13850" max="14079" width="9.140625" style="409"/>
    <col min="14080" max="14090" width="4.140625" style="409" customWidth="1"/>
    <col min="14091" max="14091" width="5" style="409" customWidth="1"/>
    <col min="14092" max="14094" width="4.140625" style="409" customWidth="1"/>
    <col min="14095" max="14095" width="4.5703125" style="409" customWidth="1"/>
    <col min="14096" max="14102" width="3.28515625" style="409" customWidth="1"/>
    <col min="14103" max="14103" width="15" style="409" customWidth="1"/>
    <col min="14104" max="14104" width="15.28515625" style="409" customWidth="1"/>
    <col min="14105" max="14105" width="14.42578125" style="409" customWidth="1"/>
    <col min="14106" max="14335" width="9.140625" style="409"/>
    <col min="14336" max="14346" width="4.140625" style="409" customWidth="1"/>
    <col min="14347" max="14347" width="5" style="409" customWidth="1"/>
    <col min="14348" max="14350" width="4.140625" style="409" customWidth="1"/>
    <col min="14351" max="14351" width="4.5703125" style="409" customWidth="1"/>
    <col min="14352" max="14358" width="3.28515625" style="409" customWidth="1"/>
    <col min="14359" max="14359" width="15" style="409" customWidth="1"/>
    <col min="14360" max="14360" width="15.28515625" style="409" customWidth="1"/>
    <col min="14361" max="14361" width="14.42578125" style="409" customWidth="1"/>
    <col min="14362" max="14591" width="9.140625" style="409"/>
    <col min="14592" max="14602" width="4.140625" style="409" customWidth="1"/>
    <col min="14603" max="14603" width="5" style="409" customWidth="1"/>
    <col min="14604" max="14606" width="4.140625" style="409" customWidth="1"/>
    <col min="14607" max="14607" width="4.5703125" style="409" customWidth="1"/>
    <col min="14608" max="14614" width="3.28515625" style="409" customWidth="1"/>
    <col min="14615" max="14615" width="15" style="409" customWidth="1"/>
    <col min="14616" max="14616" width="15.28515625" style="409" customWidth="1"/>
    <col min="14617" max="14617" width="14.42578125" style="409" customWidth="1"/>
    <col min="14618" max="14847" width="9.140625" style="409"/>
    <col min="14848" max="14858" width="4.140625" style="409" customWidth="1"/>
    <col min="14859" max="14859" width="5" style="409" customWidth="1"/>
    <col min="14860" max="14862" width="4.140625" style="409" customWidth="1"/>
    <col min="14863" max="14863" width="4.5703125" style="409" customWidth="1"/>
    <col min="14864" max="14870" width="3.28515625" style="409" customWidth="1"/>
    <col min="14871" max="14871" width="15" style="409" customWidth="1"/>
    <col min="14872" max="14872" width="15.28515625" style="409" customWidth="1"/>
    <col min="14873" max="14873" width="14.42578125" style="409" customWidth="1"/>
    <col min="14874" max="15103" width="9.140625" style="409"/>
    <col min="15104" max="15114" width="4.140625" style="409" customWidth="1"/>
    <col min="15115" max="15115" width="5" style="409" customWidth="1"/>
    <col min="15116" max="15118" width="4.140625" style="409" customWidth="1"/>
    <col min="15119" max="15119" width="4.5703125" style="409" customWidth="1"/>
    <col min="15120" max="15126" width="3.28515625" style="409" customWidth="1"/>
    <col min="15127" max="15127" width="15" style="409" customWidth="1"/>
    <col min="15128" max="15128" width="15.28515625" style="409" customWidth="1"/>
    <col min="15129" max="15129" width="14.42578125" style="409" customWidth="1"/>
    <col min="15130" max="15359" width="9.140625" style="409"/>
    <col min="15360" max="15370" width="4.140625" style="409" customWidth="1"/>
    <col min="15371" max="15371" width="5" style="409" customWidth="1"/>
    <col min="15372" max="15374" width="4.140625" style="409" customWidth="1"/>
    <col min="15375" max="15375" width="4.5703125" style="409" customWidth="1"/>
    <col min="15376" max="15382" width="3.28515625" style="409" customWidth="1"/>
    <col min="15383" max="15383" width="15" style="409" customWidth="1"/>
    <col min="15384" max="15384" width="15.28515625" style="409" customWidth="1"/>
    <col min="15385" max="15385" width="14.42578125" style="409" customWidth="1"/>
    <col min="15386" max="15615" width="9.140625" style="409"/>
    <col min="15616" max="15626" width="4.140625" style="409" customWidth="1"/>
    <col min="15627" max="15627" width="5" style="409" customWidth="1"/>
    <col min="15628" max="15630" width="4.140625" style="409" customWidth="1"/>
    <col min="15631" max="15631" width="4.5703125" style="409" customWidth="1"/>
    <col min="15632" max="15638" width="3.28515625" style="409" customWidth="1"/>
    <col min="15639" max="15639" width="15" style="409" customWidth="1"/>
    <col min="15640" max="15640" width="15.28515625" style="409" customWidth="1"/>
    <col min="15641" max="15641" width="14.42578125" style="409" customWidth="1"/>
    <col min="15642" max="15871" width="9.140625" style="409"/>
    <col min="15872" max="15882" width="4.140625" style="409" customWidth="1"/>
    <col min="15883" max="15883" width="5" style="409" customWidth="1"/>
    <col min="15884" max="15886" width="4.140625" style="409" customWidth="1"/>
    <col min="15887" max="15887" width="4.5703125" style="409" customWidth="1"/>
    <col min="15888" max="15894" width="3.28515625" style="409" customWidth="1"/>
    <col min="15895" max="15895" width="15" style="409" customWidth="1"/>
    <col min="15896" max="15896" width="15.28515625" style="409" customWidth="1"/>
    <col min="15897" max="15897" width="14.42578125" style="409" customWidth="1"/>
    <col min="15898" max="16127" width="9.140625" style="409"/>
    <col min="16128" max="16138" width="4.140625" style="409" customWidth="1"/>
    <col min="16139" max="16139" width="5" style="409" customWidth="1"/>
    <col min="16140" max="16142" width="4.140625" style="409" customWidth="1"/>
    <col min="16143" max="16143" width="4.5703125" style="409" customWidth="1"/>
    <col min="16144" max="16150" width="3.28515625" style="409" customWidth="1"/>
    <col min="16151" max="16151" width="15" style="409" customWidth="1"/>
    <col min="16152" max="16152" width="15.28515625" style="409" customWidth="1"/>
    <col min="16153" max="16153" width="14.42578125" style="409" customWidth="1"/>
    <col min="16154" max="16384" width="9.140625" style="409"/>
  </cols>
  <sheetData>
    <row r="1" spans="1:9">
      <c r="A1" s="365" t="s">
        <v>581</v>
      </c>
      <c r="B1" s="365"/>
      <c r="C1" s="365"/>
      <c r="D1" s="365" t="str">
        <f>Деклар!G9</f>
        <v>ИП Ахметов</v>
      </c>
      <c r="E1" s="408"/>
      <c r="F1" s="408"/>
    </row>
    <row r="2" spans="1:9">
      <c r="A2" s="366" t="s">
        <v>153</v>
      </c>
      <c r="B2" s="1013">
        <f>Деклар!D5</f>
        <v>111111111111</v>
      </c>
      <c r="C2" s="1013"/>
      <c r="D2" s="367"/>
      <c r="E2" s="1013"/>
      <c r="F2" s="1013"/>
    </row>
    <row r="3" spans="1:9">
      <c r="A3" s="366" t="s">
        <v>173</v>
      </c>
      <c r="B3" s="428"/>
      <c r="C3" s="428" t="str">
        <f>Деклар!G7</f>
        <v>2020 год</v>
      </c>
      <c r="D3" s="428"/>
      <c r="E3" s="410"/>
      <c r="F3" s="410"/>
    </row>
    <row r="4" spans="1:9">
      <c r="A4" s="997" t="s">
        <v>114</v>
      </c>
      <c r="B4" s="997"/>
      <c r="C4" s="997"/>
      <c r="D4" s="997"/>
      <c r="E4" s="997"/>
      <c r="F4" s="997"/>
      <c r="G4" s="997"/>
    </row>
    <row r="5" spans="1:9">
      <c r="A5" s="1014" t="s">
        <v>883</v>
      </c>
      <c r="B5" s="1014"/>
      <c r="C5" s="1014"/>
      <c r="D5" s="1014"/>
      <c r="E5" s="1014"/>
      <c r="F5" s="1014"/>
      <c r="G5" s="1014"/>
    </row>
    <row r="6" spans="1:9" ht="13.5" thickBot="1">
      <c r="A6" s="1205"/>
      <c r="B6" s="1205"/>
      <c r="C6" s="1205"/>
      <c r="D6" s="1205"/>
      <c r="E6" s="1205"/>
      <c r="F6" s="1205"/>
      <c r="G6" s="1205"/>
    </row>
    <row r="7" spans="1:9" ht="64.5" thickBot="1">
      <c r="A7" s="500" t="s">
        <v>242</v>
      </c>
      <c r="B7" s="501" t="s">
        <v>468</v>
      </c>
      <c r="C7" s="502" t="s">
        <v>475</v>
      </c>
      <c r="D7" s="501" t="s">
        <v>469</v>
      </c>
      <c r="E7" s="503" t="s">
        <v>470</v>
      </c>
      <c r="F7" s="504" t="s">
        <v>471</v>
      </c>
      <c r="G7" s="505" t="s">
        <v>472</v>
      </c>
    </row>
    <row r="8" spans="1:9" ht="13.5" thickBot="1">
      <c r="A8" s="506">
        <v>1</v>
      </c>
      <c r="B8" s="507">
        <v>2</v>
      </c>
      <c r="C8" s="507">
        <v>3</v>
      </c>
      <c r="D8" s="507">
        <v>4</v>
      </c>
      <c r="E8" s="508">
        <v>5</v>
      </c>
      <c r="F8" s="509">
        <v>6</v>
      </c>
      <c r="G8" s="509">
        <v>7</v>
      </c>
    </row>
    <row r="9" spans="1:9">
      <c r="A9" s="412">
        <v>1</v>
      </c>
      <c r="B9" s="564" t="s">
        <v>128</v>
      </c>
      <c r="C9" s="561"/>
      <c r="D9" s="678"/>
      <c r="E9" s="510">
        <f>'Зарплата и дох.раб.'!P28</f>
        <v>0</v>
      </c>
      <c r="F9" s="678"/>
      <c r="G9" s="444">
        <f>IF((C9+F9)&lt;(D9+E9),(C9+F9),(D9+E9))</f>
        <v>0</v>
      </c>
    </row>
    <row r="10" spans="1:9" ht="12.75" customHeight="1">
      <c r="A10" s="412">
        <v>3</v>
      </c>
      <c r="B10" s="564" t="s">
        <v>135</v>
      </c>
      <c r="C10" s="677"/>
      <c r="D10" s="679"/>
      <c r="E10" s="677"/>
      <c r="F10" s="677"/>
      <c r="G10" s="444">
        <f>IF((C10+F10)&lt;(D10+E10),(C10+F10),(D10+E10))</f>
        <v>0</v>
      </c>
    </row>
    <row r="11" spans="1:9" ht="25.5">
      <c r="A11" s="412">
        <v>4</v>
      </c>
      <c r="B11" s="564" t="s">
        <v>473</v>
      </c>
      <c r="C11" s="561"/>
      <c r="D11" s="678"/>
      <c r="E11" s="677"/>
      <c r="F11" s="677"/>
      <c r="G11" s="444">
        <f>IF((C11+F11)&lt;(D11+E11),(C11+F11),(D11+E11))</f>
        <v>0</v>
      </c>
    </row>
    <row r="12" spans="1:9" ht="25.5">
      <c r="A12" s="412">
        <v>5</v>
      </c>
      <c r="B12" s="564" t="s">
        <v>474</v>
      </c>
      <c r="C12" s="561"/>
      <c r="D12" s="678"/>
      <c r="E12" s="677"/>
      <c r="F12" s="677"/>
      <c r="G12" s="444">
        <f>IF((C12+F12)&lt;(D12+E12),(C12+F12),(D12+E12))</f>
        <v>0</v>
      </c>
    </row>
    <row r="13" spans="1:9" ht="25.5">
      <c r="A13" s="412">
        <v>6</v>
      </c>
      <c r="B13" s="564" t="s">
        <v>553</v>
      </c>
      <c r="C13" s="678"/>
      <c r="D13" s="677"/>
      <c r="E13" s="677"/>
      <c r="F13" s="677"/>
      <c r="G13" s="444">
        <f>IF((C13+F13)&lt;(D13+E13),(C13+F13),(D13+E13))</f>
        <v>0</v>
      </c>
    </row>
    <row r="14" spans="1:9" ht="52.9" customHeight="1" thickBot="1">
      <c r="A14" s="415">
        <v>7</v>
      </c>
      <c r="B14" s="564"/>
      <c r="C14" s="564"/>
      <c r="D14" s="564"/>
      <c r="E14" s="564"/>
      <c r="F14" s="564"/>
      <c r="G14" s="413"/>
      <c r="H14" s="413" t="s">
        <v>858</v>
      </c>
      <c r="I14" s="413" t="s">
        <v>859</v>
      </c>
    </row>
    <row r="15" spans="1:9" ht="32.25" customHeight="1" thickBot="1">
      <c r="A15" s="416"/>
      <c r="B15" s="1202" t="s">
        <v>692</v>
      </c>
      <c r="C15" s="1203"/>
      <c r="D15" s="1203"/>
      <c r="E15" s="1203"/>
      <c r="F15" s="1204"/>
      <c r="G15" s="511">
        <f>SUM(G9:G14)</f>
        <v>0</v>
      </c>
      <c r="H15" s="564"/>
      <c r="I15" s="426">
        <f>G15-H15</f>
        <v>0</v>
      </c>
    </row>
    <row r="16" spans="1:9" ht="33" customHeight="1">
      <c r="A16" s="408"/>
      <c r="B16" s="1201" t="s">
        <v>476</v>
      </c>
      <c r="C16" s="1201"/>
      <c r="D16" s="1201"/>
      <c r="E16" s="1201"/>
      <c r="F16" s="1201"/>
      <c r="G16" s="1201"/>
    </row>
    <row r="17" spans="2:4" ht="21" customHeight="1"/>
    <row r="18" spans="2:4" ht="25.5" customHeight="1">
      <c r="B18" s="417" t="s">
        <v>119</v>
      </c>
      <c r="C18" s="413"/>
      <c r="D18" s="413"/>
    </row>
    <row r="19" spans="2:4">
      <c r="C19" s="409" t="s">
        <v>120</v>
      </c>
      <c r="D19" s="409" t="s">
        <v>218</v>
      </c>
    </row>
  </sheetData>
  <mergeCells count="7">
    <mergeCell ref="B16:G16"/>
    <mergeCell ref="B15:F15"/>
    <mergeCell ref="B2:C2"/>
    <mergeCell ref="E2:F2"/>
    <mergeCell ref="A4:G4"/>
    <mergeCell ref="A5:G5"/>
    <mergeCell ref="A6:G6"/>
  </mergeCells>
  <pageMargins left="0.7" right="0.7" top="0.75" bottom="0.75" header="0.3" footer="0.3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F14" sqref="F14"/>
    </sheetView>
  </sheetViews>
  <sheetFormatPr defaultRowHeight="15.75" customHeight="1"/>
  <cols>
    <col min="1" max="1" width="6.5703125" style="5" customWidth="1"/>
    <col min="2" max="2" width="7" style="5" customWidth="1"/>
    <col min="3" max="3" width="19.7109375" style="7" customWidth="1"/>
    <col min="4" max="4" width="22.5703125" style="7" customWidth="1"/>
    <col min="5" max="5" width="24.7109375" style="5" customWidth="1"/>
    <col min="6" max="7" width="15.28515625" style="5" customWidth="1"/>
    <col min="8" max="234" width="9.140625" style="5"/>
    <col min="235" max="236" width="4.140625" style="5" customWidth="1"/>
    <col min="237" max="240" width="6.28515625" style="5" customWidth="1"/>
    <col min="241" max="241" width="1" style="5" customWidth="1"/>
    <col min="242" max="242" width="0" style="5" hidden="1" customWidth="1"/>
    <col min="243" max="244" width="4.140625" style="5" customWidth="1"/>
    <col min="245" max="245" width="5.28515625" style="5" customWidth="1"/>
    <col min="246" max="246" width="0" style="5" hidden="1" customWidth="1"/>
    <col min="247" max="249" width="3.5703125" style="5" customWidth="1"/>
    <col min="250" max="250" width="3.140625" style="5" customWidth="1"/>
    <col min="251" max="254" width="3.28515625" style="5" customWidth="1"/>
    <col min="255" max="255" width="1" style="5" customWidth="1"/>
    <col min="256" max="257" width="0" style="5" hidden="1" customWidth="1"/>
    <col min="258" max="258" width="7.42578125" style="5" customWidth="1"/>
    <col min="259" max="259" width="6.140625" style="5" customWidth="1"/>
    <col min="260" max="260" width="0" style="5" hidden="1" customWidth="1"/>
    <col min="261" max="490" width="9.140625" style="5"/>
    <col min="491" max="492" width="4.140625" style="5" customWidth="1"/>
    <col min="493" max="496" width="6.28515625" style="5" customWidth="1"/>
    <col min="497" max="497" width="1" style="5" customWidth="1"/>
    <col min="498" max="498" width="0" style="5" hidden="1" customWidth="1"/>
    <col min="499" max="500" width="4.140625" style="5" customWidth="1"/>
    <col min="501" max="501" width="5.28515625" style="5" customWidth="1"/>
    <col min="502" max="502" width="0" style="5" hidden="1" customWidth="1"/>
    <col min="503" max="505" width="3.5703125" style="5" customWidth="1"/>
    <col min="506" max="506" width="3.140625" style="5" customWidth="1"/>
    <col min="507" max="510" width="3.28515625" style="5" customWidth="1"/>
    <col min="511" max="511" width="1" style="5" customWidth="1"/>
    <col min="512" max="513" width="0" style="5" hidden="1" customWidth="1"/>
    <col min="514" max="514" width="7.42578125" style="5" customWidth="1"/>
    <col min="515" max="515" width="6.140625" style="5" customWidth="1"/>
    <col min="516" max="516" width="0" style="5" hidden="1" customWidth="1"/>
    <col min="517" max="746" width="9.140625" style="5"/>
    <col min="747" max="748" width="4.140625" style="5" customWidth="1"/>
    <col min="749" max="752" width="6.28515625" style="5" customWidth="1"/>
    <col min="753" max="753" width="1" style="5" customWidth="1"/>
    <col min="754" max="754" width="0" style="5" hidden="1" customWidth="1"/>
    <col min="755" max="756" width="4.140625" style="5" customWidth="1"/>
    <col min="757" max="757" width="5.28515625" style="5" customWidth="1"/>
    <col min="758" max="758" width="0" style="5" hidden="1" customWidth="1"/>
    <col min="759" max="761" width="3.5703125" style="5" customWidth="1"/>
    <col min="762" max="762" width="3.140625" style="5" customWidth="1"/>
    <col min="763" max="766" width="3.28515625" style="5" customWidth="1"/>
    <col min="767" max="767" width="1" style="5" customWidth="1"/>
    <col min="768" max="769" width="0" style="5" hidden="1" customWidth="1"/>
    <col min="770" max="770" width="7.42578125" style="5" customWidth="1"/>
    <col min="771" max="771" width="6.140625" style="5" customWidth="1"/>
    <col min="772" max="772" width="0" style="5" hidden="1" customWidth="1"/>
    <col min="773" max="1002" width="9.140625" style="5"/>
    <col min="1003" max="1004" width="4.140625" style="5" customWidth="1"/>
    <col min="1005" max="1008" width="6.28515625" style="5" customWidth="1"/>
    <col min="1009" max="1009" width="1" style="5" customWidth="1"/>
    <col min="1010" max="1010" width="0" style="5" hidden="1" customWidth="1"/>
    <col min="1011" max="1012" width="4.140625" style="5" customWidth="1"/>
    <col min="1013" max="1013" width="5.28515625" style="5" customWidth="1"/>
    <col min="1014" max="1014" width="0" style="5" hidden="1" customWidth="1"/>
    <col min="1015" max="1017" width="3.5703125" style="5" customWidth="1"/>
    <col min="1018" max="1018" width="3.140625" style="5" customWidth="1"/>
    <col min="1019" max="1022" width="3.28515625" style="5" customWidth="1"/>
    <col min="1023" max="1023" width="1" style="5" customWidth="1"/>
    <col min="1024" max="1025" width="0" style="5" hidden="1" customWidth="1"/>
    <col min="1026" max="1026" width="7.42578125" style="5" customWidth="1"/>
    <col min="1027" max="1027" width="6.140625" style="5" customWidth="1"/>
    <col min="1028" max="1028" width="0" style="5" hidden="1" customWidth="1"/>
    <col min="1029" max="1258" width="9.140625" style="5"/>
    <col min="1259" max="1260" width="4.140625" style="5" customWidth="1"/>
    <col min="1261" max="1264" width="6.28515625" style="5" customWidth="1"/>
    <col min="1265" max="1265" width="1" style="5" customWidth="1"/>
    <col min="1266" max="1266" width="0" style="5" hidden="1" customWidth="1"/>
    <col min="1267" max="1268" width="4.140625" style="5" customWidth="1"/>
    <col min="1269" max="1269" width="5.28515625" style="5" customWidth="1"/>
    <col min="1270" max="1270" width="0" style="5" hidden="1" customWidth="1"/>
    <col min="1271" max="1273" width="3.5703125" style="5" customWidth="1"/>
    <col min="1274" max="1274" width="3.140625" style="5" customWidth="1"/>
    <col min="1275" max="1278" width="3.28515625" style="5" customWidth="1"/>
    <col min="1279" max="1279" width="1" style="5" customWidth="1"/>
    <col min="1280" max="1281" width="0" style="5" hidden="1" customWidth="1"/>
    <col min="1282" max="1282" width="7.42578125" style="5" customWidth="1"/>
    <col min="1283" max="1283" width="6.140625" style="5" customWidth="1"/>
    <col min="1284" max="1284" width="0" style="5" hidden="1" customWidth="1"/>
    <col min="1285" max="1514" width="9.140625" style="5"/>
    <col min="1515" max="1516" width="4.140625" style="5" customWidth="1"/>
    <col min="1517" max="1520" width="6.28515625" style="5" customWidth="1"/>
    <col min="1521" max="1521" width="1" style="5" customWidth="1"/>
    <col min="1522" max="1522" width="0" style="5" hidden="1" customWidth="1"/>
    <col min="1523" max="1524" width="4.140625" style="5" customWidth="1"/>
    <col min="1525" max="1525" width="5.28515625" style="5" customWidth="1"/>
    <col min="1526" max="1526" width="0" style="5" hidden="1" customWidth="1"/>
    <col min="1527" max="1529" width="3.5703125" style="5" customWidth="1"/>
    <col min="1530" max="1530" width="3.140625" style="5" customWidth="1"/>
    <col min="1531" max="1534" width="3.28515625" style="5" customWidth="1"/>
    <col min="1535" max="1535" width="1" style="5" customWidth="1"/>
    <col min="1536" max="1537" width="0" style="5" hidden="1" customWidth="1"/>
    <col min="1538" max="1538" width="7.42578125" style="5" customWidth="1"/>
    <col min="1539" max="1539" width="6.140625" style="5" customWidth="1"/>
    <col min="1540" max="1540" width="0" style="5" hidden="1" customWidth="1"/>
    <col min="1541" max="1770" width="9.140625" style="5"/>
    <col min="1771" max="1772" width="4.140625" style="5" customWidth="1"/>
    <col min="1773" max="1776" width="6.28515625" style="5" customWidth="1"/>
    <col min="1777" max="1777" width="1" style="5" customWidth="1"/>
    <col min="1778" max="1778" width="0" style="5" hidden="1" customWidth="1"/>
    <col min="1779" max="1780" width="4.140625" style="5" customWidth="1"/>
    <col min="1781" max="1781" width="5.28515625" style="5" customWidth="1"/>
    <col min="1782" max="1782" width="0" style="5" hidden="1" customWidth="1"/>
    <col min="1783" max="1785" width="3.5703125" style="5" customWidth="1"/>
    <col min="1786" max="1786" width="3.140625" style="5" customWidth="1"/>
    <col min="1787" max="1790" width="3.28515625" style="5" customWidth="1"/>
    <col min="1791" max="1791" width="1" style="5" customWidth="1"/>
    <col min="1792" max="1793" width="0" style="5" hidden="1" customWidth="1"/>
    <col min="1794" max="1794" width="7.42578125" style="5" customWidth="1"/>
    <col min="1795" max="1795" width="6.140625" style="5" customWidth="1"/>
    <col min="1796" max="1796" width="0" style="5" hidden="1" customWidth="1"/>
    <col min="1797" max="2026" width="9.140625" style="5"/>
    <col min="2027" max="2028" width="4.140625" style="5" customWidth="1"/>
    <col min="2029" max="2032" width="6.28515625" style="5" customWidth="1"/>
    <col min="2033" max="2033" width="1" style="5" customWidth="1"/>
    <col min="2034" max="2034" width="0" style="5" hidden="1" customWidth="1"/>
    <col min="2035" max="2036" width="4.140625" style="5" customWidth="1"/>
    <col min="2037" max="2037" width="5.28515625" style="5" customWidth="1"/>
    <col min="2038" max="2038" width="0" style="5" hidden="1" customWidth="1"/>
    <col min="2039" max="2041" width="3.5703125" style="5" customWidth="1"/>
    <col min="2042" max="2042" width="3.140625" style="5" customWidth="1"/>
    <col min="2043" max="2046" width="3.28515625" style="5" customWidth="1"/>
    <col min="2047" max="2047" width="1" style="5" customWidth="1"/>
    <col min="2048" max="2049" width="0" style="5" hidden="1" customWidth="1"/>
    <col min="2050" max="2050" width="7.42578125" style="5" customWidth="1"/>
    <col min="2051" max="2051" width="6.140625" style="5" customWidth="1"/>
    <col min="2052" max="2052" width="0" style="5" hidden="1" customWidth="1"/>
    <col min="2053" max="2282" width="9.140625" style="5"/>
    <col min="2283" max="2284" width="4.140625" style="5" customWidth="1"/>
    <col min="2285" max="2288" width="6.28515625" style="5" customWidth="1"/>
    <col min="2289" max="2289" width="1" style="5" customWidth="1"/>
    <col min="2290" max="2290" width="0" style="5" hidden="1" customWidth="1"/>
    <col min="2291" max="2292" width="4.140625" style="5" customWidth="1"/>
    <col min="2293" max="2293" width="5.28515625" style="5" customWidth="1"/>
    <col min="2294" max="2294" width="0" style="5" hidden="1" customWidth="1"/>
    <col min="2295" max="2297" width="3.5703125" style="5" customWidth="1"/>
    <col min="2298" max="2298" width="3.140625" style="5" customWidth="1"/>
    <col min="2299" max="2302" width="3.28515625" style="5" customWidth="1"/>
    <col min="2303" max="2303" width="1" style="5" customWidth="1"/>
    <col min="2304" max="2305" width="0" style="5" hidden="1" customWidth="1"/>
    <col min="2306" max="2306" width="7.42578125" style="5" customWidth="1"/>
    <col min="2307" max="2307" width="6.140625" style="5" customWidth="1"/>
    <col min="2308" max="2308" width="0" style="5" hidden="1" customWidth="1"/>
    <col min="2309" max="2538" width="9.140625" style="5"/>
    <col min="2539" max="2540" width="4.140625" style="5" customWidth="1"/>
    <col min="2541" max="2544" width="6.28515625" style="5" customWidth="1"/>
    <col min="2545" max="2545" width="1" style="5" customWidth="1"/>
    <col min="2546" max="2546" width="0" style="5" hidden="1" customWidth="1"/>
    <col min="2547" max="2548" width="4.140625" style="5" customWidth="1"/>
    <col min="2549" max="2549" width="5.28515625" style="5" customWidth="1"/>
    <col min="2550" max="2550" width="0" style="5" hidden="1" customWidth="1"/>
    <col min="2551" max="2553" width="3.5703125" style="5" customWidth="1"/>
    <col min="2554" max="2554" width="3.140625" style="5" customWidth="1"/>
    <col min="2555" max="2558" width="3.28515625" style="5" customWidth="1"/>
    <col min="2559" max="2559" width="1" style="5" customWidth="1"/>
    <col min="2560" max="2561" width="0" style="5" hidden="1" customWidth="1"/>
    <col min="2562" max="2562" width="7.42578125" style="5" customWidth="1"/>
    <col min="2563" max="2563" width="6.140625" style="5" customWidth="1"/>
    <col min="2564" max="2564" width="0" style="5" hidden="1" customWidth="1"/>
    <col min="2565" max="2794" width="9.140625" style="5"/>
    <col min="2795" max="2796" width="4.140625" style="5" customWidth="1"/>
    <col min="2797" max="2800" width="6.28515625" style="5" customWidth="1"/>
    <col min="2801" max="2801" width="1" style="5" customWidth="1"/>
    <col min="2802" max="2802" width="0" style="5" hidden="1" customWidth="1"/>
    <col min="2803" max="2804" width="4.140625" style="5" customWidth="1"/>
    <col min="2805" max="2805" width="5.28515625" style="5" customWidth="1"/>
    <col min="2806" max="2806" width="0" style="5" hidden="1" customWidth="1"/>
    <col min="2807" max="2809" width="3.5703125" style="5" customWidth="1"/>
    <col min="2810" max="2810" width="3.140625" style="5" customWidth="1"/>
    <col min="2811" max="2814" width="3.28515625" style="5" customWidth="1"/>
    <col min="2815" max="2815" width="1" style="5" customWidth="1"/>
    <col min="2816" max="2817" width="0" style="5" hidden="1" customWidth="1"/>
    <col min="2818" max="2818" width="7.42578125" style="5" customWidth="1"/>
    <col min="2819" max="2819" width="6.140625" style="5" customWidth="1"/>
    <col min="2820" max="2820" width="0" style="5" hidden="1" customWidth="1"/>
    <col min="2821" max="3050" width="9.140625" style="5"/>
    <col min="3051" max="3052" width="4.140625" style="5" customWidth="1"/>
    <col min="3053" max="3056" width="6.28515625" style="5" customWidth="1"/>
    <col min="3057" max="3057" width="1" style="5" customWidth="1"/>
    <col min="3058" max="3058" width="0" style="5" hidden="1" customWidth="1"/>
    <col min="3059" max="3060" width="4.140625" style="5" customWidth="1"/>
    <col min="3061" max="3061" width="5.28515625" style="5" customWidth="1"/>
    <col min="3062" max="3062" width="0" style="5" hidden="1" customWidth="1"/>
    <col min="3063" max="3065" width="3.5703125" style="5" customWidth="1"/>
    <col min="3066" max="3066" width="3.140625" style="5" customWidth="1"/>
    <col min="3067" max="3070" width="3.28515625" style="5" customWidth="1"/>
    <col min="3071" max="3071" width="1" style="5" customWidth="1"/>
    <col min="3072" max="3073" width="0" style="5" hidden="1" customWidth="1"/>
    <col min="3074" max="3074" width="7.42578125" style="5" customWidth="1"/>
    <col min="3075" max="3075" width="6.140625" style="5" customWidth="1"/>
    <col min="3076" max="3076" width="0" style="5" hidden="1" customWidth="1"/>
    <col min="3077" max="3306" width="9.140625" style="5"/>
    <col min="3307" max="3308" width="4.140625" style="5" customWidth="1"/>
    <col min="3309" max="3312" width="6.28515625" style="5" customWidth="1"/>
    <col min="3313" max="3313" width="1" style="5" customWidth="1"/>
    <col min="3314" max="3314" width="0" style="5" hidden="1" customWidth="1"/>
    <col min="3315" max="3316" width="4.140625" style="5" customWidth="1"/>
    <col min="3317" max="3317" width="5.28515625" style="5" customWidth="1"/>
    <col min="3318" max="3318" width="0" style="5" hidden="1" customWidth="1"/>
    <col min="3319" max="3321" width="3.5703125" style="5" customWidth="1"/>
    <col min="3322" max="3322" width="3.140625" style="5" customWidth="1"/>
    <col min="3323" max="3326" width="3.28515625" style="5" customWidth="1"/>
    <col min="3327" max="3327" width="1" style="5" customWidth="1"/>
    <col min="3328" max="3329" width="0" style="5" hidden="1" customWidth="1"/>
    <col min="3330" max="3330" width="7.42578125" style="5" customWidth="1"/>
    <col min="3331" max="3331" width="6.140625" style="5" customWidth="1"/>
    <col min="3332" max="3332" width="0" style="5" hidden="1" customWidth="1"/>
    <col min="3333" max="3562" width="9.140625" style="5"/>
    <col min="3563" max="3564" width="4.140625" style="5" customWidth="1"/>
    <col min="3565" max="3568" width="6.28515625" style="5" customWidth="1"/>
    <col min="3569" max="3569" width="1" style="5" customWidth="1"/>
    <col min="3570" max="3570" width="0" style="5" hidden="1" customWidth="1"/>
    <col min="3571" max="3572" width="4.140625" style="5" customWidth="1"/>
    <col min="3573" max="3573" width="5.28515625" style="5" customWidth="1"/>
    <col min="3574" max="3574" width="0" style="5" hidden="1" customWidth="1"/>
    <col min="3575" max="3577" width="3.5703125" style="5" customWidth="1"/>
    <col min="3578" max="3578" width="3.140625" style="5" customWidth="1"/>
    <col min="3579" max="3582" width="3.28515625" style="5" customWidth="1"/>
    <col min="3583" max="3583" width="1" style="5" customWidth="1"/>
    <col min="3584" max="3585" width="0" style="5" hidden="1" customWidth="1"/>
    <col min="3586" max="3586" width="7.42578125" style="5" customWidth="1"/>
    <col min="3587" max="3587" width="6.140625" style="5" customWidth="1"/>
    <col min="3588" max="3588" width="0" style="5" hidden="1" customWidth="1"/>
    <col min="3589" max="3818" width="9.140625" style="5"/>
    <col min="3819" max="3820" width="4.140625" style="5" customWidth="1"/>
    <col min="3821" max="3824" width="6.28515625" style="5" customWidth="1"/>
    <col min="3825" max="3825" width="1" style="5" customWidth="1"/>
    <col min="3826" max="3826" width="0" style="5" hidden="1" customWidth="1"/>
    <col min="3827" max="3828" width="4.140625" style="5" customWidth="1"/>
    <col min="3829" max="3829" width="5.28515625" style="5" customWidth="1"/>
    <col min="3830" max="3830" width="0" style="5" hidden="1" customWidth="1"/>
    <col min="3831" max="3833" width="3.5703125" style="5" customWidth="1"/>
    <col min="3834" max="3834" width="3.140625" style="5" customWidth="1"/>
    <col min="3835" max="3838" width="3.28515625" style="5" customWidth="1"/>
    <col min="3839" max="3839" width="1" style="5" customWidth="1"/>
    <col min="3840" max="3841" width="0" style="5" hidden="1" customWidth="1"/>
    <col min="3842" max="3842" width="7.42578125" style="5" customWidth="1"/>
    <col min="3843" max="3843" width="6.140625" style="5" customWidth="1"/>
    <col min="3844" max="3844" width="0" style="5" hidden="1" customWidth="1"/>
    <col min="3845" max="4074" width="9.140625" style="5"/>
    <col min="4075" max="4076" width="4.140625" style="5" customWidth="1"/>
    <col min="4077" max="4080" width="6.28515625" style="5" customWidth="1"/>
    <col min="4081" max="4081" width="1" style="5" customWidth="1"/>
    <col min="4082" max="4082" width="0" style="5" hidden="1" customWidth="1"/>
    <col min="4083" max="4084" width="4.140625" style="5" customWidth="1"/>
    <col min="4085" max="4085" width="5.28515625" style="5" customWidth="1"/>
    <col min="4086" max="4086" width="0" style="5" hidden="1" customWidth="1"/>
    <col min="4087" max="4089" width="3.5703125" style="5" customWidth="1"/>
    <col min="4090" max="4090" width="3.140625" style="5" customWidth="1"/>
    <col min="4091" max="4094" width="3.28515625" style="5" customWidth="1"/>
    <col min="4095" max="4095" width="1" style="5" customWidth="1"/>
    <col min="4096" max="4097" width="0" style="5" hidden="1" customWidth="1"/>
    <col min="4098" max="4098" width="7.42578125" style="5" customWidth="1"/>
    <col min="4099" max="4099" width="6.140625" style="5" customWidth="1"/>
    <col min="4100" max="4100" width="0" style="5" hidden="1" customWidth="1"/>
    <col min="4101" max="4330" width="9.140625" style="5"/>
    <col min="4331" max="4332" width="4.140625" style="5" customWidth="1"/>
    <col min="4333" max="4336" width="6.28515625" style="5" customWidth="1"/>
    <col min="4337" max="4337" width="1" style="5" customWidth="1"/>
    <col min="4338" max="4338" width="0" style="5" hidden="1" customWidth="1"/>
    <col min="4339" max="4340" width="4.140625" style="5" customWidth="1"/>
    <col min="4341" max="4341" width="5.28515625" style="5" customWidth="1"/>
    <col min="4342" max="4342" width="0" style="5" hidden="1" customWidth="1"/>
    <col min="4343" max="4345" width="3.5703125" style="5" customWidth="1"/>
    <col min="4346" max="4346" width="3.140625" style="5" customWidth="1"/>
    <col min="4347" max="4350" width="3.28515625" style="5" customWidth="1"/>
    <col min="4351" max="4351" width="1" style="5" customWidth="1"/>
    <col min="4352" max="4353" width="0" style="5" hidden="1" customWidth="1"/>
    <col min="4354" max="4354" width="7.42578125" style="5" customWidth="1"/>
    <col min="4355" max="4355" width="6.140625" style="5" customWidth="1"/>
    <col min="4356" max="4356" width="0" style="5" hidden="1" customWidth="1"/>
    <col min="4357" max="4586" width="9.140625" style="5"/>
    <col min="4587" max="4588" width="4.140625" style="5" customWidth="1"/>
    <col min="4589" max="4592" width="6.28515625" style="5" customWidth="1"/>
    <col min="4593" max="4593" width="1" style="5" customWidth="1"/>
    <col min="4594" max="4594" width="0" style="5" hidden="1" customWidth="1"/>
    <col min="4595" max="4596" width="4.140625" style="5" customWidth="1"/>
    <col min="4597" max="4597" width="5.28515625" style="5" customWidth="1"/>
    <col min="4598" max="4598" width="0" style="5" hidden="1" customWidth="1"/>
    <col min="4599" max="4601" width="3.5703125" style="5" customWidth="1"/>
    <col min="4602" max="4602" width="3.140625" style="5" customWidth="1"/>
    <col min="4603" max="4606" width="3.28515625" style="5" customWidth="1"/>
    <col min="4607" max="4607" width="1" style="5" customWidth="1"/>
    <col min="4608" max="4609" width="0" style="5" hidden="1" customWidth="1"/>
    <col min="4610" max="4610" width="7.42578125" style="5" customWidth="1"/>
    <col min="4611" max="4611" width="6.140625" style="5" customWidth="1"/>
    <col min="4612" max="4612" width="0" style="5" hidden="1" customWidth="1"/>
    <col min="4613" max="4842" width="9.140625" style="5"/>
    <col min="4843" max="4844" width="4.140625" style="5" customWidth="1"/>
    <col min="4845" max="4848" width="6.28515625" style="5" customWidth="1"/>
    <col min="4849" max="4849" width="1" style="5" customWidth="1"/>
    <col min="4850" max="4850" width="0" style="5" hidden="1" customWidth="1"/>
    <col min="4851" max="4852" width="4.140625" style="5" customWidth="1"/>
    <col min="4853" max="4853" width="5.28515625" style="5" customWidth="1"/>
    <col min="4854" max="4854" width="0" style="5" hidden="1" customWidth="1"/>
    <col min="4855" max="4857" width="3.5703125" style="5" customWidth="1"/>
    <col min="4858" max="4858" width="3.140625" style="5" customWidth="1"/>
    <col min="4859" max="4862" width="3.28515625" style="5" customWidth="1"/>
    <col min="4863" max="4863" width="1" style="5" customWidth="1"/>
    <col min="4864" max="4865" width="0" style="5" hidden="1" customWidth="1"/>
    <col min="4866" max="4866" width="7.42578125" style="5" customWidth="1"/>
    <col min="4867" max="4867" width="6.140625" style="5" customWidth="1"/>
    <col min="4868" max="4868" width="0" style="5" hidden="1" customWidth="1"/>
    <col min="4869" max="5098" width="9.140625" style="5"/>
    <col min="5099" max="5100" width="4.140625" style="5" customWidth="1"/>
    <col min="5101" max="5104" width="6.28515625" style="5" customWidth="1"/>
    <col min="5105" max="5105" width="1" style="5" customWidth="1"/>
    <col min="5106" max="5106" width="0" style="5" hidden="1" customWidth="1"/>
    <col min="5107" max="5108" width="4.140625" style="5" customWidth="1"/>
    <col min="5109" max="5109" width="5.28515625" style="5" customWidth="1"/>
    <col min="5110" max="5110" width="0" style="5" hidden="1" customWidth="1"/>
    <col min="5111" max="5113" width="3.5703125" style="5" customWidth="1"/>
    <col min="5114" max="5114" width="3.140625" style="5" customWidth="1"/>
    <col min="5115" max="5118" width="3.28515625" style="5" customWidth="1"/>
    <col min="5119" max="5119" width="1" style="5" customWidth="1"/>
    <col min="5120" max="5121" width="0" style="5" hidden="1" customWidth="1"/>
    <col min="5122" max="5122" width="7.42578125" style="5" customWidth="1"/>
    <col min="5123" max="5123" width="6.140625" style="5" customWidth="1"/>
    <col min="5124" max="5124" width="0" style="5" hidden="1" customWidth="1"/>
    <col min="5125" max="5354" width="9.140625" style="5"/>
    <col min="5355" max="5356" width="4.140625" style="5" customWidth="1"/>
    <col min="5357" max="5360" width="6.28515625" style="5" customWidth="1"/>
    <col min="5361" max="5361" width="1" style="5" customWidth="1"/>
    <col min="5362" max="5362" width="0" style="5" hidden="1" customWidth="1"/>
    <col min="5363" max="5364" width="4.140625" style="5" customWidth="1"/>
    <col min="5365" max="5365" width="5.28515625" style="5" customWidth="1"/>
    <col min="5366" max="5366" width="0" style="5" hidden="1" customWidth="1"/>
    <col min="5367" max="5369" width="3.5703125" style="5" customWidth="1"/>
    <col min="5370" max="5370" width="3.140625" style="5" customWidth="1"/>
    <col min="5371" max="5374" width="3.28515625" style="5" customWidth="1"/>
    <col min="5375" max="5375" width="1" style="5" customWidth="1"/>
    <col min="5376" max="5377" width="0" style="5" hidden="1" customWidth="1"/>
    <col min="5378" max="5378" width="7.42578125" style="5" customWidth="1"/>
    <col min="5379" max="5379" width="6.140625" style="5" customWidth="1"/>
    <col min="5380" max="5380" width="0" style="5" hidden="1" customWidth="1"/>
    <col min="5381" max="5610" width="9.140625" style="5"/>
    <col min="5611" max="5612" width="4.140625" style="5" customWidth="1"/>
    <col min="5613" max="5616" width="6.28515625" style="5" customWidth="1"/>
    <col min="5617" max="5617" width="1" style="5" customWidth="1"/>
    <col min="5618" max="5618" width="0" style="5" hidden="1" customWidth="1"/>
    <col min="5619" max="5620" width="4.140625" style="5" customWidth="1"/>
    <col min="5621" max="5621" width="5.28515625" style="5" customWidth="1"/>
    <col min="5622" max="5622" width="0" style="5" hidden="1" customWidth="1"/>
    <col min="5623" max="5625" width="3.5703125" style="5" customWidth="1"/>
    <col min="5626" max="5626" width="3.140625" style="5" customWidth="1"/>
    <col min="5627" max="5630" width="3.28515625" style="5" customWidth="1"/>
    <col min="5631" max="5631" width="1" style="5" customWidth="1"/>
    <col min="5632" max="5633" width="0" style="5" hidden="1" customWidth="1"/>
    <col min="5634" max="5634" width="7.42578125" style="5" customWidth="1"/>
    <col min="5635" max="5635" width="6.140625" style="5" customWidth="1"/>
    <col min="5636" max="5636" width="0" style="5" hidden="1" customWidth="1"/>
    <col min="5637" max="5866" width="9.140625" style="5"/>
    <col min="5867" max="5868" width="4.140625" style="5" customWidth="1"/>
    <col min="5869" max="5872" width="6.28515625" style="5" customWidth="1"/>
    <col min="5873" max="5873" width="1" style="5" customWidth="1"/>
    <col min="5874" max="5874" width="0" style="5" hidden="1" customWidth="1"/>
    <col min="5875" max="5876" width="4.140625" style="5" customWidth="1"/>
    <col min="5877" max="5877" width="5.28515625" style="5" customWidth="1"/>
    <col min="5878" max="5878" width="0" style="5" hidden="1" customWidth="1"/>
    <col min="5879" max="5881" width="3.5703125" style="5" customWidth="1"/>
    <col min="5882" max="5882" width="3.140625" style="5" customWidth="1"/>
    <col min="5883" max="5886" width="3.28515625" style="5" customWidth="1"/>
    <col min="5887" max="5887" width="1" style="5" customWidth="1"/>
    <col min="5888" max="5889" width="0" style="5" hidden="1" customWidth="1"/>
    <col min="5890" max="5890" width="7.42578125" style="5" customWidth="1"/>
    <col min="5891" max="5891" width="6.140625" style="5" customWidth="1"/>
    <col min="5892" max="5892" width="0" style="5" hidden="1" customWidth="1"/>
    <col min="5893" max="6122" width="9.140625" style="5"/>
    <col min="6123" max="6124" width="4.140625" style="5" customWidth="1"/>
    <col min="6125" max="6128" width="6.28515625" style="5" customWidth="1"/>
    <col min="6129" max="6129" width="1" style="5" customWidth="1"/>
    <col min="6130" max="6130" width="0" style="5" hidden="1" customWidth="1"/>
    <col min="6131" max="6132" width="4.140625" style="5" customWidth="1"/>
    <col min="6133" max="6133" width="5.28515625" style="5" customWidth="1"/>
    <col min="6134" max="6134" width="0" style="5" hidden="1" customWidth="1"/>
    <col min="6135" max="6137" width="3.5703125" style="5" customWidth="1"/>
    <col min="6138" max="6138" width="3.140625" style="5" customWidth="1"/>
    <col min="6139" max="6142" width="3.28515625" style="5" customWidth="1"/>
    <col min="6143" max="6143" width="1" style="5" customWidth="1"/>
    <col min="6144" max="6145" width="0" style="5" hidden="1" customWidth="1"/>
    <col min="6146" max="6146" width="7.42578125" style="5" customWidth="1"/>
    <col min="6147" max="6147" width="6.140625" style="5" customWidth="1"/>
    <col min="6148" max="6148" width="0" style="5" hidden="1" customWidth="1"/>
    <col min="6149" max="6378" width="9.140625" style="5"/>
    <col min="6379" max="6380" width="4.140625" style="5" customWidth="1"/>
    <col min="6381" max="6384" width="6.28515625" style="5" customWidth="1"/>
    <col min="6385" max="6385" width="1" style="5" customWidth="1"/>
    <col min="6386" max="6386" width="0" style="5" hidden="1" customWidth="1"/>
    <col min="6387" max="6388" width="4.140625" style="5" customWidth="1"/>
    <col min="6389" max="6389" width="5.28515625" style="5" customWidth="1"/>
    <col min="6390" max="6390" width="0" style="5" hidden="1" customWidth="1"/>
    <col min="6391" max="6393" width="3.5703125" style="5" customWidth="1"/>
    <col min="6394" max="6394" width="3.140625" style="5" customWidth="1"/>
    <col min="6395" max="6398" width="3.28515625" style="5" customWidth="1"/>
    <col min="6399" max="6399" width="1" style="5" customWidth="1"/>
    <col min="6400" max="6401" width="0" style="5" hidden="1" customWidth="1"/>
    <col min="6402" max="6402" width="7.42578125" style="5" customWidth="1"/>
    <col min="6403" max="6403" width="6.140625" style="5" customWidth="1"/>
    <col min="6404" max="6404" width="0" style="5" hidden="1" customWidth="1"/>
    <col min="6405" max="6634" width="9.140625" style="5"/>
    <col min="6635" max="6636" width="4.140625" style="5" customWidth="1"/>
    <col min="6637" max="6640" width="6.28515625" style="5" customWidth="1"/>
    <col min="6641" max="6641" width="1" style="5" customWidth="1"/>
    <col min="6642" max="6642" width="0" style="5" hidden="1" customWidth="1"/>
    <col min="6643" max="6644" width="4.140625" style="5" customWidth="1"/>
    <col min="6645" max="6645" width="5.28515625" style="5" customWidth="1"/>
    <col min="6646" max="6646" width="0" style="5" hidden="1" customWidth="1"/>
    <col min="6647" max="6649" width="3.5703125" style="5" customWidth="1"/>
    <col min="6650" max="6650" width="3.140625" style="5" customWidth="1"/>
    <col min="6651" max="6654" width="3.28515625" style="5" customWidth="1"/>
    <col min="6655" max="6655" width="1" style="5" customWidth="1"/>
    <col min="6656" max="6657" width="0" style="5" hidden="1" customWidth="1"/>
    <col min="6658" max="6658" width="7.42578125" style="5" customWidth="1"/>
    <col min="6659" max="6659" width="6.140625" style="5" customWidth="1"/>
    <col min="6660" max="6660" width="0" style="5" hidden="1" customWidth="1"/>
    <col min="6661" max="6890" width="9.140625" style="5"/>
    <col min="6891" max="6892" width="4.140625" style="5" customWidth="1"/>
    <col min="6893" max="6896" width="6.28515625" style="5" customWidth="1"/>
    <col min="6897" max="6897" width="1" style="5" customWidth="1"/>
    <col min="6898" max="6898" width="0" style="5" hidden="1" customWidth="1"/>
    <col min="6899" max="6900" width="4.140625" style="5" customWidth="1"/>
    <col min="6901" max="6901" width="5.28515625" style="5" customWidth="1"/>
    <col min="6902" max="6902" width="0" style="5" hidden="1" customWidth="1"/>
    <col min="6903" max="6905" width="3.5703125" style="5" customWidth="1"/>
    <col min="6906" max="6906" width="3.140625" style="5" customWidth="1"/>
    <col min="6907" max="6910" width="3.28515625" style="5" customWidth="1"/>
    <col min="6911" max="6911" width="1" style="5" customWidth="1"/>
    <col min="6912" max="6913" width="0" style="5" hidden="1" customWidth="1"/>
    <col min="6914" max="6914" width="7.42578125" style="5" customWidth="1"/>
    <col min="6915" max="6915" width="6.140625" style="5" customWidth="1"/>
    <col min="6916" max="6916" width="0" style="5" hidden="1" customWidth="1"/>
    <col min="6917" max="7146" width="9.140625" style="5"/>
    <col min="7147" max="7148" width="4.140625" style="5" customWidth="1"/>
    <col min="7149" max="7152" width="6.28515625" style="5" customWidth="1"/>
    <col min="7153" max="7153" width="1" style="5" customWidth="1"/>
    <col min="7154" max="7154" width="0" style="5" hidden="1" customWidth="1"/>
    <col min="7155" max="7156" width="4.140625" style="5" customWidth="1"/>
    <col min="7157" max="7157" width="5.28515625" style="5" customWidth="1"/>
    <col min="7158" max="7158" width="0" style="5" hidden="1" customWidth="1"/>
    <col min="7159" max="7161" width="3.5703125" style="5" customWidth="1"/>
    <col min="7162" max="7162" width="3.140625" style="5" customWidth="1"/>
    <col min="7163" max="7166" width="3.28515625" style="5" customWidth="1"/>
    <col min="7167" max="7167" width="1" style="5" customWidth="1"/>
    <col min="7168" max="7169" width="0" style="5" hidden="1" customWidth="1"/>
    <col min="7170" max="7170" width="7.42578125" style="5" customWidth="1"/>
    <col min="7171" max="7171" width="6.140625" style="5" customWidth="1"/>
    <col min="7172" max="7172" width="0" style="5" hidden="1" customWidth="1"/>
    <col min="7173" max="7402" width="9.140625" style="5"/>
    <col min="7403" max="7404" width="4.140625" style="5" customWidth="1"/>
    <col min="7405" max="7408" width="6.28515625" style="5" customWidth="1"/>
    <col min="7409" max="7409" width="1" style="5" customWidth="1"/>
    <col min="7410" max="7410" width="0" style="5" hidden="1" customWidth="1"/>
    <col min="7411" max="7412" width="4.140625" style="5" customWidth="1"/>
    <col min="7413" max="7413" width="5.28515625" style="5" customWidth="1"/>
    <col min="7414" max="7414" width="0" style="5" hidden="1" customWidth="1"/>
    <col min="7415" max="7417" width="3.5703125" style="5" customWidth="1"/>
    <col min="7418" max="7418" width="3.140625" style="5" customWidth="1"/>
    <col min="7419" max="7422" width="3.28515625" style="5" customWidth="1"/>
    <col min="7423" max="7423" width="1" style="5" customWidth="1"/>
    <col min="7424" max="7425" width="0" style="5" hidden="1" customWidth="1"/>
    <col min="7426" max="7426" width="7.42578125" style="5" customWidth="1"/>
    <col min="7427" max="7427" width="6.140625" style="5" customWidth="1"/>
    <col min="7428" max="7428" width="0" style="5" hidden="1" customWidth="1"/>
    <col min="7429" max="7658" width="9.140625" style="5"/>
    <col min="7659" max="7660" width="4.140625" style="5" customWidth="1"/>
    <col min="7661" max="7664" width="6.28515625" style="5" customWidth="1"/>
    <col min="7665" max="7665" width="1" style="5" customWidth="1"/>
    <col min="7666" max="7666" width="0" style="5" hidden="1" customWidth="1"/>
    <col min="7667" max="7668" width="4.140625" style="5" customWidth="1"/>
    <col min="7669" max="7669" width="5.28515625" style="5" customWidth="1"/>
    <col min="7670" max="7670" width="0" style="5" hidden="1" customWidth="1"/>
    <col min="7671" max="7673" width="3.5703125" style="5" customWidth="1"/>
    <col min="7674" max="7674" width="3.140625" style="5" customWidth="1"/>
    <col min="7675" max="7678" width="3.28515625" style="5" customWidth="1"/>
    <col min="7679" max="7679" width="1" style="5" customWidth="1"/>
    <col min="7680" max="7681" width="0" style="5" hidden="1" customWidth="1"/>
    <col min="7682" max="7682" width="7.42578125" style="5" customWidth="1"/>
    <col min="7683" max="7683" width="6.140625" style="5" customWidth="1"/>
    <col min="7684" max="7684" width="0" style="5" hidden="1" customWidth="1"/>
    <col min="7685" max="7914" width="9.140625" style="5"/>
    <col min="7915" max="7916" width="4.140625" style="5" customWidth="1"/>
    <col min="7917" max="7920" width="6.28515625" style="5" customWidth="1"/>
    <col min="7921" max="7921" width="1" style="5" customWidth="1"/>
    <col min="7922" max="7922" width="0" style="5" hidden="1" customWidth="1"/>
    <col min="7923" max="7924" width="4.140625" style="5" customWidth="1"/>
    <col min="7925" max="7925" width="5.28515625" style="5" customWidth="1"/>
    <col min="7926" max="7926" width="0" style="5" hidden="1" customWidth="1"/>
    <col min="7927" max="7929" width="3.5703125" style="5" customWidth="1"/>
    <col min="7930" max="7930" width="3.140625" style="5" customWidth="1"/>
    <col min="7931" max="7934" width="3.28515625" style="5" customWidth="1"/>
    <col min="7935" max="7935" width="1" style="5" customWidth="1"/>
    <col min="7936" max="7937" width="0" style="5" hidden="1" customWidth="1"/>
    <col min="7938" max="7938" width="7.42578125" style="5" customWidth="1"/>
    <col min="7939" max="7939" width="6.140625" style="5" customWidth="1"/>
    <col min="7940" max="7940" width="0" style="5" hidden="1" customWidth="1"/>
    <col min="7941" max="8170" width="9.140625" style="5"/>
    <col min="8171" max="8172" width="4.140625" style="5" customWidth="1"/>
    <col min="8173" max="8176" width="6.28515625" style="5" customWidth="1"/>
    <col min="8177" max="8177" width="1" style="5" customWidth="1"/>
    <col min="8178" max="8178" width="0" style="5" hidden="1" customWidth="1"/>
    <col min="8179" max="8180" width="4.140625" style="5" customWidth="1"/>
    <col min="8181" max="8181" width="5.28515625" style="5" customWidth="1"/>
    <col min="8182" max="8182" width="0" style="5" hidden="1" customWidth="1"/>
    <col min="8183" max="8185" width="3.5703125" style="5" customWidth="1"/>
    <col min="8186" max="8186" width="3.140625" style="5" customWidth="1"/>
    <col min="8187" max="8190" width="3.28515625" style="5" customWidth="1"/>
    <col min="8191" max="8191" width="1" style="5" customWidth="1"/>
    <col min="8192" max="8193" width="0" style="5" hidden="1" customWidth="1"/>
    <col min="8194" max="8194" width="7.42578125" style="5" customWidth="1"/>
    <col min="8195" max="8195" width="6.140625" style="5" customWidth="1"/>
    <col min="8196" max="8196" width="0" style="5" hidden="1" customWidth="1"/>
    <col min="8197" max="8426" width="9.140625" style="5"/>
    <col min="8427" max="8428" width="4.140625" style="5" customWidth="1"/>
    <col min="8429" max="8432" width="6.28515625" style="5" customWidth="1"/>
    <col min="8433" max="8433" width="1" style="5" customWidth="1"/>
    <col min="8434" max="8434" width="0" style="5" hidden="1" customWidth="1"/>
    <col min="8435" max="8436" width="4.140625" style="5" customWidth="1"/>
    <col min="8437" max="8437" width="5.28515625" style="5" customWidth="1"/>
    <col min="8438" max="8438" width="0" style="5" hidden="1" customWidth="1"/>
    <col min="8439" max="8441" width="3.5703125" style="5" customWidth="1"/>
    <col min="8442" max="8442" width="3.140625" style="5" customWidth="1"/>
    <col min="8443" max="8446" width="3.28515625" style="5" customWidth="1"/>
    <col min="8447" max="8447" width="1" style="5" customWidth="1"/>
    <col min="8448" max="8449" width="0" style="5" hidden="1" customWidth="1"/>
    <col min="8450" max="8450" width="7.42578125" style="5" customWidth="1"/>
    <col min="8451" max="8451" width="6.140625" style="5" customWidth="1"/>
    <col min="8452" max="8452" width="0" style="5" hidden="1" customWidth="1"/>
    <col min="8453" max="8682" width="9.140625" style="5"/>
    <col min="8683" max="8684" width="4.140625" style="5" customWidth="1"/>
    <col min="8685" max="8688" width="6.28515625" style="5" customWidth="1"/>
    <col min="8689" max="8689" width="1" style="5" customWidth="1"/>
    <col min="8690" max="8690" width="0" style="5" hidden="1" customWidth="1"/>
    <col min="8691" max="8692" width="4.140625" style="5" customWidth="1"/>
    <col min="8693" max="8693" width="5.28515625" style="5" customWidth="1"/>
    <col min="8694" max="8694" width="0" style="5" hidden="1" customWidth="1"/>
    <col min="8695" max="8697" width="3.5703125" style="5" customWidth="1"/>
    <col min="8698" max="8698" width="3.140625" style="5" customWidth="1"/>
    <col min="8699" max="8702" width="3.28515625" style="5" customWidth="1"/>
    <col min="8703" max="8703" width="1" style="5" customWidth="1"/>
    <col min="8704" max="8705" width="0" style="5" hidden="1" customWidth="1"/>
    <col min="8706" max="8706" width="7.42578125" style="5" customWidth="1"/>
    <col min="8707" max="8707" width="6.140625" style="5" customWidth="1"/>
    <col min="8708" max="8708" width="0" style="5" hidden="1" customWidth="1"/>
    <col min="8709" max="8938" width="9.140625" style="5"/>
    <col min="8939" max="8940" width="4.140625" style="5" customWidth="1"/>
    <col min="8941" max="8944" width="6.28515625" style="5" customWidth="1"/>
    <col min="8945" max="8945" width="1" style="5" customWidth="1"/>
    <col min="8946" max="8946" width="0" style="5" hidden="1" customWidth="1"/>
    <col min="8947" max="8948" width="4.140625" style="5" customWidth="1"/>
    <col min="8949" max="8949" width="5.28515625" style="5" customWidth="1"/>
    <col min="8950" max="8950" width="0" style="5" hidden="1" customWidth="1"/>
    <col min="8951" max="8953" width="3.5703125" style="5" customWidth="1"/>
    <col min="8954" max="8954" width="3.140625" style="5" customWidth="1"/>
    <col min="8955" max="8958" width="3.28515625" style="5" customWidth="1"/>
    <col min="8959" max="8959" width="1" style="5" customWidth="1"/>
    <col min="8960" max="8961" width="0" style="5" hidden="1" customWidth="1"/>
    <col min="8962" max="8962" width="7.42578125" style="5" customWidth="1"/>
    <col min="8963" max="8963" width="6.140625" style="5" customWidth="1"/>
    <col min="8964" max="8964" width="0" style="5" hidden="1" customWidth="1"/>
    <col min="8965" max="9194" width="9.140625" style="5"/>
    <col min="9195" max="9196" width="4.140625" style="5" customWidth="1"/>
    <col min="9197" max="9200" width="6.28515625" style="5" customWidth="1"/>
    <col min="9201" max="9201" width="1" style="5" customWidth="1"/>
    <col min="9202" max="9202" width="0" style="5" hidden="1" customWidth="1"/>
    <col min="9203" max="9204" width="4.140625" style="5" customWidth="1"/>
    <col min="9205" max="9205" width="5.28515625" style="5" customWidth="1"/>
    <col min="9206" max="9206" width="0" style="5" hidden="1" customWidth="1"/>
    <col min="9207" max="9209" width="3.5703125" style="5" customWidth="1"/>
    <col min="9210" max="9210" width="3.140625" style="5" customWidth="1"/>
    <col min="9211" max="9214" width="3.28515625" style="5" customWidth="1"/>
    <col min="9215" max="9215" width="1" style="5" customWidth="1"/>
    <col min="9216" max="9217" width="0" style="5" hidden="1" customWidth="1"/>
    <col min="9218" max="9218" width="7.42578125" style="5" customWidth="1"/>
    <col min="9219" max="9219" width="6.140625" style="5" customWidth="1"/>
    <col min="9220" max="9220" width="0" style="5" hidden="1" customWidth="1"/>
    <col min="9221" max="9450" width="9.140625" style="5"/>
    <col min="9451" max="9452" width="4.140625" style="5" customWidth="1"/>
    <col min="9453" max="9456" width="6.28515625" style="5" customWidth="1"/>
    <col min="9457" max="9457" width="1" style="5" customWidth="1"/>
    <col min="9458" max="9458" width="0" style="5" hidden="1" customWidth="1"/>
    <col min="9459" max="9460" width="4.140625" style="5" customWidth="1"/>
    <col min="9461" max="9461" width="5.28515625" style="5" customWidth="1"/>
    <col min="9462" max="9462" width="0" style="5" hidden="1" customWidth="1"/>
    <col min="9463" max="9465" width="3.5703125" style="5" customWidth="1"/>
    <col min="9466" max="9466" width="3.140625" style="5" customWidth="1"/>
    <col min="9467" max="9470" width="3.28515625" style="5" customWidth="1"/>
    <col min="9471" max="9471" width="1" style="5" customWidth="1"/>
    <col min="9472" max="9473" width="0" style="5" hidden="1" customWidth="1"/>
    <col min="9474" max="9474" width="7.42578125" style="5" customWidth="1"/>
    <col min="9475" max="9475" width="6.140625" style="5" customWidth="1"/>
    <col min="9476" max="9476" width="0" style="5" hidden="1" customWidth="1"/>
    <col min="9477" max="9706" width="9.140625" style="5"/>
    <col min="9707" max="9708" width="4.140625" style="5" customWidth="1"/>
    <col min="9709" max="9712" width="6.28515625" style="5" customWidth="1"/>
    <col min="9713" max="9713" width="1" style="5" customWidth="1"/>
    <col min="9714" max="9714" width="0" style="5" hidden="1" customWidth="1"/>
    <col min="9715" max="9716" width="4.140625" style="5" customWidth="1"/>
    <col min="9717" max="9717" width="5.28515625" style="5" customWidth="1"/>
    <col min="9718" max="9718" width="0" style="5" hidden="1" customWidth="1"/>
    <col min="9719" max="9721" width="3.5703125" style="5" customWidth="1"/>
    <col min="9722" max="9722" width="3.140625" style="5" customWidth="1"/>
    <col min="9723" max="9726" width="3.28515625" style="5" customWidth="1"/>
    <col min="9727" max="9727" width="1" style="5" customWidth="1"/>
    <col min="9728" max="9729" width="0" style="5" hidden="1" customWidth="1"/>
    <col min="9730" max="9730" width="7.42578125" style="5" customWidth="1"/>
    <col min="9731" max="9731" width="6.140625" style="5" customWidth="1"/>
    <col min="9732" max="9732" width="0" style="5" hidden="1" customWidth="1"/>
    <col min="9733" max="9962" width="9.140625" style="5"/>
    <col min="9963" max="9964" width="4.140625" style="5" customWidth="1"/>
    <col min="9965" max="9968" width="6.28515625" style="5" customWidth="1"/>
    <col min="9969" max="9969" width="1" style="5" customWidth="1"/>
    <col min="9970" max="9970" width="0" style="5" hidden="1" customWidth="1"/>
    <col min="9971" max="9972" width="4.140625" style="5" customWidth="1"/>
    <col min="9973" max="9973" width="5.28515625" style="5" customWidth="1"/>
    <col min="9974" max="9974" width="0" style="5" hidden="1" customWidth="1"/>
    <col min="9975" max="9977" width="3.5703125" style="5" customWidth="1"/>
    <col min="9978" max="9978" width="3.140625" style="5" customWidth="1"/>
    <col min="9979" max="9982" width="3.28515625" style="5" customWidth="1"/>
    <col min="9983" max="9983" width="1" style="5" customWidth="1"/>
    <col min="9984" max="9985" width="0" style="5" hidden="1" customWidth="1"/>
    <col min="9986" max="9986" width="7.42578125" style="5" customWidth="1"/>
    <col min="9987" max="9987" width="6.140625" style="5" customWidth="1"/>
    <col min="9988" max="9988" width="0" style="5" hidden="1" customWidth="1"/>
    <col min="9989" max="10218" width="9.140625" style="5"/>
    <col min="10219" max="10220" width="4.140625" style="5" customWidth="1"/>
    <col min="10221" max="10224" width="6.28515625" style="5" customWidth="1"/>
    <col min="10225" max="10225" width="1" style="5" customWidth="1"/>
    <col min="10226" max="10226" width="0" style="5" hidden="1" customWidth="1"/>
    <col min="10227" max="10228" width="4.140625" style="5" customWidth="1"/>
    <col min="10229" max="10229" width="5.28515625" style="5" customWidth="1"/>
    <col min="10230" max="10230" width="0" style="5" hidden="1" customWidth="1"/>
    <col min="10231" max="10233" width="3.5703125" style="5" customWidth="1"/>
    <col min="10234" max="10234" width="3.140625" style="5" customWidth="1"/>
    <col min="10235" max="10238" width="3.28515625" style="5" customWidth="1"/>
    <col min="10239" max="10239" width="1" style="5" customWidth="1"/>
    <col min="10240" max="10241" width="0" style="5" hidden="1" customWidth="1"/>
    <col min="10242" max="10242" width="7.42578125" style="5" customWidth="1"/>
    <col min="10243" max="10243" width="6.140625" style="5" customWidth="1"/>
    <col min="10244" max="10244" width="0" style="5" hidden="1" customWidth="1"/>
    <col min="10245" max="10474" width="9.140625" style="5"/>
    <col min="10475" max="10476" width="4.140625" style="5" customWidth="1"/>
    <col min="10477" max="10480" width="6.28515625" style="5" customWidth="1"/>
    <col min="10481" max="10481" width="1" style="5" customWidth="1"/>
    <col min="10482" max="10482" width="0" style="5" hidden="1" customWidth="1"/>
    <col min="10483" max="10484" width="4.140625" style="5" customWidth="1"/>
    <col min="10485" max="10485" width="5.28515625" style="5" customWidth="1"/>
    <col min="10486" max="10486" width="0" style="5" hidden="1" customWidth="1"/>
    <col min="10487" max="10489" width="3.5703125" style="5" customWidth="1"/>
    <col min="10490" max="10490" width="3.140625" style="5" customWidth="1"/>
    <col min="10491" max="10494" width="3.28515625" style="5" customWidth="1"/>
    <col min="10495" max="10495" width="1" style="5" customWidth="1"/>
    <col min="10496" max="10497" width="0" style="5" hidden="1" customWidth="1"/>
    <col min="10498" max="10498" width="7.42578125" style="5" customWidth="1"/>
    <col min="10499" max="10499" width="6.140625" style="5" customWidth="1"/>
    <col min="10500" max="10500" width="0" style="5" hidden="1" customWidth="1"/>
    <col min="10501" max="10730" width="9.140625" style="5"/>
    <col min="10731" max="10732" width="4.140625" style="5" customWidth="1"/>
    <col min="10733" max="10736" width="6.28515625" style="5" customWidth="1"/>
    <col min="10737" max="10737" width="1" style="5" customWidth="1"/>
    <col min="10738" max="10738" width="0" style="5" hidden="1" customWidth="1"/>
    <col min="10739" max="10740" width="4.140625" style="5" customWidth="1"/>
    <col min="10741" max="10741" width="5.28515625" style="5" customWidth="1"/>
    <col min="10742" max="10742" width="0" style="5" hidden="1" customWidth="1"/>
    <col min="10743" max="10745" width="3.5703125" style="5" customWidth="1"/>
    <col min="10746" max="10746" width="3.140625" style="5" customWidth="1"/>
    <col min="10747" max="10750" width="3.28515625" style="5" customWidth="1"/>
    <col min="10751" max="10751" width="1" style="5" customWidth="1"/>
    <col min="10752" max="10753" width="0" style="5" hidden="1" customWidth="1"/>
    <col min="10754" max="10754" width="7.42578125" style="5" customWidth="1"/>
    <col min="10755" max="10755" width="6.140625" style="5" customWidth="1"/>
    <col min="10756" max="10756" width="0" style="5" hidden="1" customWidth="1"/>
    <col min="10757" max="10986" width="9.140625" style="5"/>
    <col min="10987" max="10988" width="4.140625" style="5" customWidth="1"/>
    <col min="10989" max="10992" width="6.28515625" style="5" customWidth="1"/>
    <col min="10993" max="10993" width="1" style="5" customWidth="1"/>
    <col min="10994" max="10994" width="0" style="5" hidden="1" customWidth="1"/>
    <col min="10995" max="10996" width="4.140625" style="5" customWidth="1"/>
    <col min="10997" max="10997" width="5.28515625" style="5" customWidth="1"/>
    <col min="10998" max="10998" width="0" style="5" hidden="1" customWidth="1"/>
    <col min="10999" max="11001" width="3.5703125" style="5" customWidth="1"/>
    <col min="11002" max="11002" width="3.140625" style="5" customWidth="1"/>
    <col min="11003" max="11006" width="3.28515625" style="5" customWidth="1"/>
    <col min="11007" max="11007" width="1" style="5" customWidth="1"/>
    <col min="11008" max="11009" width="0" style="5" hidden="1" customWidth="1"/>
    <col min="11010" max="11010" width="7.42578125" style="5" customWidth="1"/>
    <col min="11011" max="11011" width="6.140625" style="5" customWidth="1"/>
    <col min="11012" max="11012" width="0" style="5" hidden="1" customWidth="1"/>
    <col min="11013" max="11242" width="9.140625" style="5"/>
    <col min="11243" max="11244" width="4.140625" style="5" customWidth="1"/>
    <col min="11245" max="11248" width="6.28515625" style="5" customWidth="1"/>
    <col min="11249" max="11249" width="1" style="5" customWidth="1"/>
    <col min="11250" max="11250" width="0" style="5" hidden="1" customWidth="1"/>
    <col min="11251" max="11252" width="4.140625" style="5" customWidth="1"/>
    <col min="11253" max="11253" width="5.28515625" style="5" customWidth="1"/>
    <col min="11254" max="11254" width="0" style="5" hidden="1" customWidth="1"/>
    <col min="11255" max="11257" width="3.5703125" style="5" customWidth="1"/>
    <col min="11258" max="11258" width="3.140625" style="5" customWidth="1"/>
    <col min="11259" max="11262" width="3.28515625" style="5" customWidth="1"/>
    <col min="11263" max="11263" width="1" style="5" customWidth="1"/>
    <col min="11264" max="11265" width="0" style="5" hidden="1" customWidth="1"/>
    <col min="11266" max="11266" width="7.42578125" style="5" customWidth="1"/>
    <col min="11267" max="11267" width="6.140625" style="5" customWidth="1"/>
    <col min="11268" max="11268" width="0" style="5" hidden="1" customWidth="1"/>
    <col min="11269" max="11498" width="9.140625" style="5"/>
    <col min="11499" max="11500" width="4.140625" style="5" customWidth="1"/>
    <col min="11501" max="11504" width="6.28515625" style="5" customWidth="1"/>
    <col min="11505" max="11505" width="1" style="5" customWidth="1"/>
    <col min="11506" max="11506" width="0" style="5" hidden="1" customWidth="1"/>
    <col min="11507" max="11508" width="4.140625" style="5" customWidth="1"/>
    <col min="11509" max="11509" width="5.28515625" style="5" customWidth="1"/>
    <col min="11510" max="11510" width="0" style="5" hidden="1" customWidth="1"/>
    <col min="11511" max="11513" width="3.5703125" style="5" customWidth="1"/>
    <col min="11514" max="11514" width="3.140625" style="5" customWidth="1"/>
    <col min="11515" max="11518" width="3.28515625" style="5" customWidth="1"/>
    <col min="11519" max="11519" width="1" style="5" customWidth="1"/>
    <col min="11520" max="11521" width="0" style="5" hidden="1" customWidth="1"/>
    <col min="11522" max="11522" width="7.42578125" style="5" customWidth="1"/>
    <col min="11523" max="11523" width="6.140625" style="5" customWidth="1"/>
    <col min="11524" max="11524" width="0" style="5" hidden="1" customWidth="1"/>
    <col min="11525" max="11754" width="9.140625" style="5"/>
    <col min="11755" max="11756" width="4.140625" style="5" customWidth="1"/>
    <col min="11757" max="11760" width="6.28515625" style="5" customWidth="1"/>
    <col min="11761" max="11761" width="1" style="5" customWidth="1"/>
    <col min="11762" max="11762" width="0" style="5" hidden="1" customWidth="1"/>
    <col min="11763" max="11764" width="4.140625" style="5" customWidth="1"/>
    <col min="11765" max="11765" width="5.28515625" style="5" customWidth="1"/>
    <col min="11766" max="11766" width="0" style="5" hidden="1" customWidth="1"/>
    <col min="11767" max="11769" width="3.5703125" style="5" customWidth="1"/>
    <col min="11770" max="11770" width="3.140625" style="5" customWidth="1"/>
    <col min="11771" max="11774" width="3.28515625" style="5" customWidth="1"/>
    <col min="11775" max="11775" width="1" style="5" customWidth="1"/>
    <col min="11776" max="11777" width="0" style="5" hidden="1" customWidth="1"/>
    <col min="11778" max="11778" width="7.42578125" style="5" customWidth="1"/>
    <col min="11779" max="11779" width="6.140625" style="5" customWidth="1"/>
    <col min="11780" max="11780" width="0" style="5" hidden="1" customWidth="1"/>
    <col min="11781" max="12010" width="9.140625" style="5"/>
    <col min="12011" max="12012" width="4.140625" style="5" customWidth="1"/>
    <col min="12013" max="12016" width="6.28515625" style="5" customWidth="1"/>
    <col min="12017" max="12017" width="1" style="5" customWidth="1"/>
    <col min="12018" max="12018" width="0" style="5" hidden="1" customWidth="1"/>
    <col min="12019" max="12020" width="4.140625" style="5" customWidth="1"/>
    <col min="12021" max="12021" width="5.28515625" style="5" customWidth="1"/>
    <col min="12022" max="12022" width="0" style="5" hidden="1" customWidth="1"/>
    <col min="12023" max="12025" width="3.5703125" style="5" customWidth="1"/>
    <col min="12026" max="12026" width="3.140625" style="5" customWidth="1"/>
    <col min="12027" max="12030" width="3.28515625" style="5" customWidth="1"/>
    <col min="12031" max="12031" width="1" style="5" customWidth="1"/>
    <col min="12032" max="12033" width="0" style="5" hidden="1" customWidth="1"/>
    <col min="12034" max="12034" width="7.42578125" style="5" customWidth="1"/>
    <col min="12035" max="12035" width="6.140625" style="5" customWidth="1"/>
    <col min="12036" max="12036" width="0" style="5" hidden="1" customWidth="1"/>
    <col min="12037" max="12266" width="9.140625" style="5"/>
    <col min="12267" max="12268" width="4.140625" style="5" customWidth="1"/>
    <col min="12269" max="12272" width="6.28515625" style="5" customWidth="1"/>
    <col min="12273" max="12273" width="1" style="5" customWidth="1"/>
    <col min="12274" max="12274" width="0" style="5" hidden="1" customWidth="1"/>
    <col min="12275" max="12276" width="4.140625" style="5" customWidth="1"/>
    <col min="12277" max="12277" width="5.28515625" style="5" customWidth="1"/>
    <col min="12278" max="12278" width="0" style="5" hidden="1" customWidth="1"/>
    <col min="12279" max="12281" width="3.5703125" style="5" customWidth="1"/>
    <col min="12282" max="12282" width="3.140625" style="5" customWidth="1"/>
    <col min="12283" max="12286" width="3.28515625" style="5" customWidth="1"/>
    <col min="12287" max="12287" width="1" style="5" customWidth="1"/>
    <col min="12288" max="12289" width="0" style="5" hidden="1" customWidth="1"/>
    <col min="12290" max="12290" width="7.42578125" style="5" customWidth="1"/>
    <col min="12291" max="12291" width="6.140625" style="5" customWidth="1"/>
    <col min="12292" max="12292" width="0" style="5" hidden="1" customWidth="1"/>
    <col min="12293" max="12522" width="9.140625" style="5"/>
    <col min="12523" max="12524" width="4.140625" style="5" customWidth="1"/>
    <col min="12525" max="12528" width="6.28515625" style="5" customWidth="1"/>
    <col min="12529" max="12529" width="1" style="5" customWidth="1"/>
    <col min="12530" max="12530" width="0" style="5" hidden="1" customWidth="1"/>
    <col min="12531" max="12532" width="4.140625" style="5" customWidth="1"/>
    <col min="12533" max="12533" width="5.28515625" style="5" customWidth="1"/>
    <col min="12534" max="12534" width="0" style="5" hidden="1" customWidth="1"/>
    <col min="12535" max="12537" width="3.5703125" style="5" customWidth="1"/>
    <col min="12538" max="12538" width="3.140625" style="5" customWidth="1"/>
    <col min="12539" max="12542" width="3.28515625" style="5" customWidth="1"/>
    <col min="12543" max="12543" width="1" style="5" customWidth="1"/>
    <col min="12544" max="12545" width="0" style="5" hidden="1" customWidth="1"/>
    <col min="12546" max="12546" width="7.42578125" style="5" customWidth="1"/>
    <col min="12547" max="12547" width="6.140625" style="5" customWidth="1"/>
    <col min="12548" max="12548" width="0" style="5" hidden="1" customWidth="1"/>
    <col min="12549" max="12778" width="9.140625" style="5"/>
    <col min="12779" max="12780" width="4.140625" style="5" customWidth="1"/>
    <col min="12781" max="12784" width="6.28515625" style="5" customWidth="1"/>
    <col min="12785" max="12785" width="1" style="5" customWidth="1"/>
    <col min="12786" max="12786" width="0" style="5" hidden="1" customWidth="1"/>
    <col min="12787" max="12788" width="4.140625" style="5" customWidth="1"/>
    <col min="12789" max="12789" width="5.28515625" style="5" customWidth="1"/>
    <col min="12790" max="12790" width="0" style="5" hidden="1" customWidth="1"/>
    <col min="12791" max="12793" width="3.5703125" style="5" customWidth="1"/>
    <col min="12794" max="12794" width="3.140625" style="5" customWidth="1"/>
    <col min="12795" max="12798" width="3.28515625" style="5" customWidth="1"/>
    <col min="12799" max="12799" width="1" style="5" customWidth="1"/>
    <col min="12800" max="12801" width="0" style="5" hidden="1" customWidth="1"/>
    <col min="12802" max="12802" width="7.42578125" style="5" customWidth="1"/>
    <col min="12803" max="12803" width="6.140625" style="5" customWidth="1"/>
    <col min="12804" max="12804" width="0" style="5" hidden="1" customWidth="1"/>
    <col min="12805" max="13034" width="9.140625" style="5"/>
    <col min="13035" max="13036" width="4.140625" style="5" customWidth="1"/>
    <col min="13037" max="13040" width="6.28515625" style="5" customWidth="1"/>
    <col min="13041" max="13041" width="1" style="5" customWidth="1"/>
    <col min="13042" max="13042" width="0" style="5" hidden="1" customWidth="1"/>
    <col min="13043" max="13044" width="4.140625" style="5" customWidth="1"/>
    <col min="13045" max="13045" width="5.28515625" style="5" customWidth="1"/>
    <col min="13046" max="13046" width="0" style="5" hidden="1" customWidth="1"/>
    <col min="13047" max="13049" width="3.5703125" style="5" customWidth="1"/>
    <col min="13050" max="13050" width="3.140625" style="5" customWidth="1"/>
    <col min="13051" max="13054" width="3.28515625" style="5" customWidth="1"/>
    <col min="13055" max="13055" width="1" style="5" customWidth="1"/>
    <col min="13056" max="13057" width="0" style="5" hidden="1" customWidth="1"/>
    <col min="13058" max="13058" width="7.42578125" style="5" customWidth="1"/>
    <col min="13059" max="13059" width="6.140625" style="5" customWidth="1"/>
    <col min="13060" max="13060" width="0" style="5" hidden="1" customWidth="1"/>
    <col min="13061" max="13290" width="9.140625" style="5"/>
    <col min="13291" max="13292" width="4.140625" style="5" customWidth="1"/>
    <col min="13293" max="13296" width="6.28515625" style="5" customWidth="1"/>
    <col min="13297" max="13297" width="1" style="5" customWidth="1"/>
    <col min="13298" max="13298" width="0" style="5" hidden="1" customWidth="1"/>
    <col min="13299" max="13300" width="4.140625" style="5" customWidth="1"/>
    <col min="13301" max="13301" width="5.28515625" style="5" customWidth="1"/>
    <col min="13302" max="13302" width="0" style="5" hidden="1" customWidth="1"/>
    <col min="13303" max="13305" width="3.5703125" style="5" customWidth="1"/>
    <col min="13306" max="13306" width="3.140625" style="5" customWidth="1"/>
    <col min="13307" max="13310" width="3.28515625" style="5" customWidth="1"/>
    <col min="13311" max="13311" width="1" style="5" customWidth="1"/>
    <col min="13312" max="13313" width="0" style="5" hidden="1" customWidth="1"/>
    <col min="13314" max="13314" width="7.42578125" style="5" customWidth="1"/>
    <col min="13315" max="13315" width="6.140625" style="5" customWidth="1"/>
    <col min="13316" max="13316" width="0" style="5" hidden="1" customWidth="1"/>
    <col min="13317" max="13546" width="9.140625" style="5"/>
    <col min="13547" max="13548" width="4.140625" style="5" customWidth="1"/>
    <col min="13549" max="13552" width="6.28515625" style="5" customWidth="1"/>
    <col min="13553" max="13553" width="1" style="5" customWidth="1"/>
    <col min="13554" max="13554" width="0" style="5" hidden="1" customWidth="1"/>
    <col min="13555" max="13556" width="4.140625" style="5" customWidth="1"/>
    <col min="13557" max="13557" width="5.28515625" style="5" customWidth="1"/>
    <col min="13558" max="13558" width="0" style="5" hidden="1" customWidth="1"/>
    <col min="13559" max="13561" width="3.5703125" style="5" customWidth="1"/>
    <col min="13562" max="13562" width="3.140625" style="5" customWidth="1"/>
    <col min="13563" max="13566" width="3.28515625" style="5" customWidth="1"/>
    <col min="13567" max="13567" width="1" style="5" customWidth="1"/>
    <col min="13568" max="13569" width="0" style="5" hidden="1" customWidth="1"/>
    <col min="13570" max="13570" width="7.42578125" style="5" customWidth="1"/>
    <col min="13571" max="13571" width="6.140625" style="5" customWidth="1"/>
    <col min="13572" max="13572" width="0" style="5" hidden="1" customWidth="1"/>
    <col min="13573" max="13802" width="9.140625" style="5"/>
    <col min="13803" max="13804" width="4.140625" style="5" customWidth="1"/>
    <col min="13805" max="13808" width="6.28515625" style="5" customWidth="1"/>
    <col min="13809" max="13809" width="1" style="5" customWidth="1"/>
    <col min="13810" max="13810" width="0" style="5" hidden="1" customWidth="1"/>
    <col min="13811" max="13812" width="4.140625" style="5" customWidth="1"/>
    <col min="13813" max="13813" width="5.28515625" style="5" customWidth="1"/>
    <col min="13814" max="13814" width="0" style="5" hidden="1" customWidth="1"/>
    <col min="13815" max="13817" width="3.5703125" style="5" customWidth="1"/>
    <col min="13818" max="13818" width="3.140625" style="5" customWidth="1"/>
    <col min="13819" max="13822" width="3.28515625" style="5" customWidth="1"/>
    <col min="13823" max="13823" width="1" style="5" customWidth="1"/>
    <col min="13824" max="13825" width="0" style="5" hidden="1" customWidth="1"/>
    <col min="13826" max="13826" width="7.42578125" style="5" customWidth="1"/>
    <col min="13827" max="13827" width="6.140625" style="5" customWidth="1"/>
    <col min="13828" max="13828" width="0" style="5" hidden="1" customWidth="1"/>
    <col min="13829" max="14058" width="9.140625" style="5"/>
    <col min="14059" max="14060" width="4.140625" style="5" customWidth="1"/>
    <col min="14061" max="14064" width="6.28515625" style="5" customWidth="1"/>
    <col min="14065" max="14065" width="1" style="5" customWidth="1"/>
    <col min="14066" max="14066" width="0" style="5" hidden="1" customWidth="1"/>
    <col min="14067" max="14068" width="4.140625" style="5" customWidth="1"/>
    <col min="14069" max="14069" width="5.28515625" style="5" customWidth="1"/>
    <col min="14070" max="14070" width="0" style="5" hidden="1" customWidth="1"/>
    <col min="14071" max="14073" width="3.5703125" style="5" customWidth="1"/>
    <col min="14074" max="14074" width="3.140625" style="5" customWidth="1"/>
    <col min="14075" max="14078" width="3.28515625" style="5" customWidth="1"/>
    <col min="14079" max="14079" width="1" style="5" customWidth="1"/>
    <col min="14080" max="14081" width="0" style="5" hidden="1" customWidth="1"/>
    <col min="14082" max="14082" width="7.42578125" style="5" customWidth="1"/>
    <col min="14083" max="14083" width="6.140625" style="5" customWidth="1"/>
    <col min="14084" max="14084" width="0" style="5" hidden="1" customWidth="1"/>
    <col min="14085" max="14314" width="9.140625" style="5"/>
    <col min="14315" max="14316" width="4.140625" style="5" customWidth="1"/>
    <col min="14317" max="14320" width="6.28515625" style="5" customWidth="1"/>
    <col min="14321" max="14321" width="1" style="5" customWidth="1"/>
    <col min="14322" max="14322" width="0" style="5" hidden="1" customWidth="1"/>
    <col min="14323" max="14324" width="4.140625" style="5" customWidth="1"/>
    <col min="14325" max="14325" width="5.28515625" style="5" customWidth="1"/>
    <col min="14326" max="14326" width="0" style="5" hidden="1" customWidth="1"/>
    <col min="14327" max="14329" width="3.5703125" style="5" customWidth="1"/>
    <col min="14330" max="14330" width="3.140625" style="5" customWidth="1"/>
    <col min="14331" max="14334" width="3.28515625" style="5" customWidth="1"/>
    <col min="14335" max="14335" width="1" style="5" customWidth="1"/>
    <col min="14336" max="14337" width="0" style="5" hidden="1" customWidth="1"/>
    <col min="14338" max="14338" width="7.42578125" style="5" customWidth="1"/>
    <col min="14339" max="14339" width="6.140625" style="5" customWidth="1"/>
    <col min="14340" max="14340" width="0" style="5" hidden="1" customWidth="1"/>
    <col min="14341" max="14570" width="9.140625" style="5"/>
    <col min="14571" max="14572" width="4.140625" style="5" customWidth="1"/>
    <col min="14573" max="14576" width="6.28515625" style="5" customWidth="1"/>
    <col min="14577" max="14577" width="1" style="5" customWidth="1"/>
    <col min="14578" max="14578" width="0" style="5" hidden="1" customWidth="1"/>
    <col min="14579" max="14580" width="4.140625" style="5" customWidth="1"/>
    <col min="14581" max="14581" width="5.28515625" style="5" customWidth="1"/>
    <col min="14582" max="14582" width="0" style="5" hidden="1" customWidth="1"/>
    <col min="14583" max="14585" width="3.5703125" style="5" customWidth="1"/>
    <col min="14586" max="14586" width="3.140625" style="5" customWidth="1"/>
    <col min="14587" max="14590" width="3.28515625" style="5" customWidth="1"/>
    <col min="14591" max="14591" width="1" style="5" customWidth="1"/>
    <col min="14592" max="14593" width="0" style="5" hidden="1" customWidth="1"/>
    <col min="14594" max="14594" width="7.42578125" style="5" customWidth="1"/>
    <col min="14595" max="14595" width="6.140625" style="5" customWidth="1"/>
    <col min="14596" max="14596" width="0" style="5" hidden="1" customWidth="1"/>
    <col min="14597" max="14826" width="9.140625" style="5"/>
    <col min="14827" max="14828" width="4.140625" style="5" customWidth="1"/>
    <col min="14829" max="14832" width="6.28515625" style="5" customWidth="1"/>
    <col min="14833" max="14833" width="1" style="5" customWidth="1"/>
    <col min="14834" max="14834" width="0" style="5" hidden="1" customWidth="1"/>
    <col min="14835" max="14836" width="4.140625" style="5" customWidth="1"/>
    <col min="14837" max="14837" width="5.28515625" style="5" customWidth="1"/>
    <col min="14838" max="14838" width="0" style="5" hidden="1" customWidth="1"/>
    <col min="14839" max="14841" width="3.5703125" style="5" customWidth="1"/>
    <col min="14842" max="14842" width="3.140625" style="5" customWidth="1"/>
    <col min="14843" max="14846" width="3.28515625" style="5" customWidth="1"/>
    <col min="14847" max="14847" width="1" style="5" customWidth="1"/>
    <col min="14848" max="14849" width="0" style="5" hidden="1" customWidth="1"/>
    <col min="14850" max="14850" width="7.42578125" style="5" customWidth="1"/>
    <col min="14851" max="14851" width="6.140625" style="5" customWidth="1"/>
    <col min="14852" max="14852" width="0" style="5" hidden="1" customWidth="1"/>
    <col min="14853" max="15082" width="9.140625" style="5"/>
    <col min="15083" max="15084" width="4.140625" style="5" customWidth="1"/>
    <col min="15085" max="15088" width="6.28515625" style="5" customWidth="1"/>
    <col min="15089" max="15089" width="1" style="5" customWidth="1"/>
    <col min="15090" max="15090" width="0" style="5" hidden="1" customWidth="1"/>
    <col min="15091" max="15092" width="4.140625" style="5" customWidth="1"/>
    <col min="15093" max="15093" width="5.28515625" style="5" customWidth="1"/>
    <col min="15094" max="15094" width="0" style="5" hidden="1" customWidth="1"/>
    <col min="15095" max="15097" width="3.5703125" style="5" customWidth="1"/>
    <col min="15098" max="15098" width="3.140625" style="5" customWidth="1"/>
    <col min="15099" max="15102" width="3.28515625" style="5" customWidth="1"/>
    <col min="15103" max="15103" width="1" style="5" customWidth="1"/>
    <col min="15104" max="15105" width="0" style="5" hidden="1" customWidth="1"/>
    <col min="15106" max="15106" width="7.42578125" style="5" customWidth="1"/>
    <col min="15107" max="15107" width="6.140625" style="5" customWidth="1"/>
    <col min="15108" max="15108" width="0" style="5" hidden="1" customWidth="1"/>
    <col min="15109" max="15338" width="9.140625" style="5"/>
    <col min="15339" max="15340" width="4.140625" style="5" customWidth="1"/>
    <col min="15341" max="15344" width="6.28515625" style="5" customWidth="1"/>
    <col min="15345" max="15345" width="1" style="5" customWidth="1"/>
    <col min="15346" max="15346" width="0" style="5" hidden="1" customWidth="1"/>
    <col min="15347" max="15348" width="4.140625" style="5" customWidth="1"/>
    <col min="15349" max="15349" width="5.28515625" style="5" customWidth="1"/>
    <col min="15350" max="15350" width="0" style="5" hidden="1" customWidth="1"/>
    <col min="15351" max="15353" width="3.5703125" style="5" customWidth="1"/>
    <col min="15354" max="15354" width="3.140625" style="5" customWidth="1"/>
    <col min="15355" max="15358" width="3.28515625" style="5" customWidth="1"/>
    <col min="15359" max="15359" width="1" style="5" customWidth="1"/>
    <col min="15360" max="15361" width="0" style="5" hidden="1" customWidth="1"/>
    <col min="15362" max="15362" width="7.42578125" style="5" customWidth="1"/>
    <col min="15363" max="15363" width="6.140625" style="5" customWidth="1"/>
    <col min="15364" max="15364" width="0" style="5" hidden="1" customWidth="1"/>
    <col min="15365" max="15594" width="9.140625" style="5"/>
    <col min="15595" max="15596" width="4.140625" style="5" customWidth="1"/>
    <col min="15597" max="15600" width="6.28515625" style="5" customWidth="1"/>
    <col min="15601" max="15601" width="1" style="5" customWidth="1"/>
    <col min="15602" max="15602" width="0" style="5" hidden="1" customWidth="1"/>
    <col min="15603" max="15604" width="4.140625" style="5" customWidth="1"/>
    <col min="15605" max="15605" width="5.28515625" style="5" customWidth="1"/>
    <col min="15606" max="15606" width="0" style="5" hidden="1" customWidth="1"/>
    <col min="15607" max="15609" width="3.5703125" style="5" customWidth="1"/>
    <col min="15610" max="15610" width="3.140625" style="5" customWidth="1"/>
    <col min="15611" max="15614" width="3.28515625" style="5" customWidth="1"/>
    <col min="15615" max="15615" width="1" style="5" customWidth="1"/>
    <col min="15616" max="15617" width="0" style="5" hidden="1" customWidth="1"/>
    <col min="15618" max="15618" width="7.42578125" style="5" customWidth="1"/>
    <col min="15619" max="15619" width="6.140625" style="5" customWidth="1"/>
    <col min="15620" max="15620" width="0" style="5" hidden="1" customWidth="1"/>
    <col min="15621" max="15850" width="9.140625" style="5"/>
    <col min="15851" max="15852" width="4.140625" style="5" customWidth="1"/>
    <col min="15853" max="15856" width="6.28515625" style="5" customWidth="1"/>
    <col min="15857" max="15857" width="1" style="5" customWidth="1"/>
    <col min="15858" max="15858" width="0" style="5" hidden="1" customWidth="1"/>
    <col min="15859" max="15860" width="4.140625" style="5" customWidth="1"/>
    <col min="15861" max="15861" width="5.28515625" style="5" customWidth="1"/>
    <col min="15862" max="15862" width="0" style="5" hidden="1" customWidth="1"/>
    <col min="15863" max="15865" width="3.5703125" style="5" customWidth="1"/>
    <col min="15866" max="15866" width="3.140625" style="5" customWidth="1"/>
    <col min="15867" max="15870" width="3.28515625" style="5" customWidth="1"/>
    <col min="15871" max="15871" width="1" style="5" customWidth="1"/>
    <col min="15872" max="15873" width="0" style="5" hidden="1" customWidth="1"/>
    <col min="15874" max="15874" width="7.42578125" style="5" customWidth="1"/>
    <col min="15875" max="15875" width="6.140625" style="5" customWidth="1"/>
    <col min="15876" max="15876" width="0" style="5" hidden="1" customWidth="1"/>
    <col min="15877" max="16106" width="9.140625" style="5"/>
    <col min="16107" max="16108" width="4.140625" style="5" customWidth="1"/>
    <col min="16109" max="16112" width="6.28515625" style="5" customWidth="1"/>
    <col min="16113" max="16113" width="1" style="5" customWidth="1"/>
    <col min="16114" max="16114" width="0" style="5" hidden="1" customWidth="1"/>
    <col min="16115" max="16116" width="4.140625" style="5" customWidth="1"/>
    <col min="16117" max="16117" width="5.28515625" style="5" customWidth="1"/>
    <col min="16118" max="16118" width="0" style="5" hidden="1" customWidth="1"/>
    <col min="16119" max="16121" width="3.5703125" style="5" customWidth="1"/>
    <col min="16122" max="16122" width="3.140625" style="5" customWidth="1"/>
    <col min="16123" max="16126" width="3.28515625" style="5" customWidth="1"/>
    <col min="16127" max="16127" width="1" style="5" customWidth="1"/>
    <col min="16128" max="16129" width="0" style="5" hidden="1" customWidth="1"/>
    <col min="16130" max="16130" width="7.42578125" style="5" customWidth="1"/>
    <col min="16131" max="16131" width="6.140625" style="5" customWidth="1"/>
    <col min="16132" max="16132" width="0" style="5" hidden="1" customWidth="1"/>
    <col min="16133" max="16384" width="9.140625" style="5"/>
  </cols>
  <sheetData>
    <row r="1" spans="1:7" ht="12.75">
      <c r="A1" s="36" t="s">
        <v>581</v>
      </c>
      <c r="B1" s="36"/>
      <c r="C1" s="36"/>
      <c r="D1" s="36" t="str">
        <f>Деклар!G9</f>
        <v>ИП Ахметов</v>
      </c>
      <c r="E1" s="9"/>
    </row>
    <row r="2" spans="1:7" ht="14.25">
      <c r="A2" s="26" t="s">
        <v>153</v>
      </c>
      <c r="B2" s="928">
        <f>Деклар!D5</f>
        <v>111111111111</v>
      </c>
      <c r="C2" s="928"/>
      <c r="D2" s="32"/>
      <c r="E2" s="74"/>
    </row>
    <row r="3" spans="1:7" ht="14.25">
      <c r="A3" s="26" t="s">
        <v>565</v>
      </c>
      <c r="B3" s="74"/>
      <c r="C3" s="74"/>
      <c r="D3" s="273" t="str">
        <f>Деклар!G7</f>
        <v>2020 год</v>
      </c>
      <c r="E3" s="79"/>
    </row>
    <row r="4" spans="1:7">
      <c r="A4" s="940" t="s">
        <v>222</v>
      </c>
      <c r="B4" s="940"/>
      <c r="C4" s="940"/>
      <c r="D4" s="940"/>
      <c r="E4" s="940"/>
    </row>
    <row r="5" spans="1:7" ht="12.75">
      <c r="A5" s="933" t="s">
        <v>484</v>
      </c>
      <c r="B5" s="933"/>
      <c r="C5" s="933"/>
      <c r="D5" s="933"/>
      <c r="E5" s="933"/>
    </row>
    <row r="6" spans="1:7" ht="13.5" thickBot="1">
      <c r="A6" s="941"/>
      <c r="B6" s="941"/>
      <c r="C6" s="941"/>
      <c r="D6" s="941"/>
      <c r="E6" s="941"/>
    </row>
    <row r="7" spans="1:7" ht="13.5" thickBot="1">
      <c r="A7" s="43" t="s">
        <v>122</v>
      </c>
      <c r="B7" s="942" t="s">
        <v>223</v>
      </c>
      <c r="C7" s="942"/>
      <c r="D7" s="942"/>
      <c r="E7" s="76" t="s">
        <v>127</v>
      </c>
    </row>
    <row r="8" spans="1:7" ht="12.75">
      <c r="A8" s="42">
        <v>1</v>
      </c>
      <c r="B8" s="943" t="s">
        <v>485</v>
      </c>
      <c r="C8" s="943"/>
      <c r="D8" s="943"/>
      <c r="E8" s="53">
        <f>'220.00.020.Ком-ка'!J21</f>
        <v>0</v>
      </c>
    </row>
    <row r="9" spans="1:7" s="6" customFormat="1" ht="12.75">
      <c r="A9" s="71">
        <v>2</v>
      </c>
      <c r="B9" s="944" t="s">
        <v>486</v>
      </c>
      <c r="C9" s="944"/>
      <c r="D9" s="944"/>
      <c r="E9" s="82">
        <f>'220.00.020.Сомн.обяз.'!F14</f>
        <v>0</v>
      </c>
    </row>
    <row r="10" spans="1:7" ht="12.75">
      <c r="A10" s="71">
        <v>3</v>
      </c>
      <c r="B10" s="944" t="s">
        <v>487</v>
      </c>
      <c r="C10" s="944"/>
      <c r="D10" s="944"/>
      <c r="E10" s="104">
        <f>Курс.разница!E13</f>
        <v>0</v>
      </c>
    </row>
    <row r="11" spans="1:7" ht="42.6" customHeight="1" thickBot="1">
      <c r="A11" s="71">
        <v>5</v>
      </c>
      <c r="B11" s="944" t="s">
        <v>502</v>
      </c>
      <c r="C11" s="944"/>
      <c r="D11" s="944"/>
      <c r="E11" s="104">
        <f>'220.00.020.Проч.вычеты'!E19</f>
        <v>0</v>
      </c>
      <c r="F11" s="83" t="s">
        <v>858</v>
      </c>
      <c r="G11" s="83" t="s">
        <v>859</v>
      </c>
    </row>
    <row r="12" spans="1:7" ht="26.25" customHeight="1" thickBot="1">
      <c r="A12" s="43"/>
      <c r="B12" s="945" t="s">
        <v>503</v>
      </c>
      <c r="C12" s="946"/>
      <c r="D12" s="946"/>
      <c r="E12" s="129">
        <f>SUM(E8:E11)</f>
        <v>0</v>
      </c>
      <c r="F12" s="539"/>
      <c r="G12" s="82">
        <f>E12-F12</f>
        <v>0</v>
      </c>
    </row>
    <row r="13" spans="1:7" ht="12.75"/>
    <row r="14" spans="1:7" ht="24" customHeight="1">
      <c r="C14" s="69" t="s">
        <v>119</v>
      </c>
      <c r="D14" s="12"/>
      <c r="E14" s="12"/>
    </row>
    <row r="15" spans="1:7" ht="12.75">
      <c r="C15" s="5"/>
      <c r="D15" s="7" t="s">
        <v>120</v>
      </c>
      <c r="E15" s="7" t="s">
        <v>218</v>
      </c>
    </row>
    <row r="16" spans="1:7" ht="12.75"/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</sheetData>
  <mergeCells count="10">
    <mergeCell ref="B9:D9"/>
    <mergeCell ref="B10:D10"/>
    <mergeCell ref="B12:D12"/>
    <mergeCell ref="B11:D11"/>
    <mergeCell ref="B2:C2"/>
    <mergeCell ref="A4:E4"/>
    <mergeCell ref="A5:E5"/>
    <mergeCell ref="A6:E6"/>
    <mergeCell ref="B7:D7"/>
    <mergeCell ref="B8:D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K29" sqref="K29"/>
    </sheetView>
  </sheetViews>
  <sheetFormatPr defaultRowHeight="12.75"/>
  <cols>
    <col min="1" max="1" width="4.85546875" style="5" customWidth="1"/>
    <col min="2" max="2" width="29" style="5" customWidth="1"/>
    <col min="3" max="3" width="14.42578125" style="7" customWidth="1"/>
    <col min="4" max="4" width="14.5703125" style="7" customWidth="1"/>
    <col min="5" max="5" width="15" style="5" customWidth="1"/>
    <col min="6" max="6" width="13.140625" style="5" customWidth="1"/>
    <col min="7" max="7" width="13.7109375" style="5" customWidth="1"/>
    <col min="8" max="8" width="15" style="5" customWidth="1"/>
    <col min="9" max="234" width="9.140625" style="5"/>
    <col min="235" max="236" width="4.140625" style="5" customWidth="1"/>
    <col min="237" max="240" width="6.28515625" style="5" customWidth="1"/>
    <col min="241" max="241" width="4.140625" style="5" customWidth="1"/>
    <col min="242" max="242" width="0" style="5" hidden="1" customWidth="1"/>
    <col min="243" max="244" width="4.140625" style="5" customWidth="1"/>
    <col min="245" max="245" width="0.5703125" style="5" customWidth="1"/>
    <col min="246" max="246" width="0" style="5" hidden="1" customWidth="1"/>
    <col min="247" max="248" width="3.5703125" style="5" customWidth="1"/>
    <col min="249" max="249" width="0.42578125" style="5" customWidth="1"/>
    <col min="250" max="250" width="0" style="5" hidden="1" customWidth="1"/>
    <col min="251" max="253" width="3.28515625" style="5" customWidth="1"/>
    <col min="254" max="254" width="2.7109375" style="5" customWidth="1"/>
    <col min="255" max="257" width="0" style="5" hidden="1" customWidth="1"/>
    <col min="258" max="258" width="7.42578125" style="5" customWidth="1"/>
    <col min="259" max="259" width="5.42578125" style="5" customWidth="1"/>
    <col min="260" max="260" width="0" style="5" hidden="1" customWidth="1"/>
    <col min="261" max="490" width="9.140625" style="5"/>
    <col min="491" max="492" width="4.140625" style="5" customWidth="1"/>
    <col min="493" max="496" width="6.28515625" style="5" customWidth="1"/>
    <col min="497" max="497" width="4.140625" style="5" customWidth="1"/>
    <col min="498" max="498" width="0" style="5" hidden="1" customWidth="1"/>
    <col min="499" max="500" width="4.140625" style="5" customWidth="1"/>
    <col min="501" max="501" width="0.5703125" style="5" customWidth="1"/>
    <col min="502" max="502" width="0" style="5" hidden="1" customWidth="1"/>
    <col min="503" max="504" width="3.5703125" style="5" customWidth="1"/>
    <col min="505" max="505" width="0.42578125" style="5" customWidth="1"/>
    <col min="506" max="506" width="0" style="5" hidden="1" customWidth="1"/>
    <col min="507" max="509" width="3.28515625" style="5" customWidth="1"/>
    <col min="510" max="510" width="2.7109375" style="5" customWidth="1"/>
    <col min="511" max="513" width="0" style="5" hidden="1" customWidth="1"/>
    <col min="514" max="514" width="7.42578125" style="5" customWidth="1"/>
    <col min="515" max="515" width="5.42578125" style="5" customWidth="1"/>
    <col min="516" max="516" width="0" style="5" hidden="1" customWidth="1"/>
    <col min="517" max="746" width="9.140625" style="5"/>
    <col min="747" max="748" width="4.140625" style="5" customWidth="1"/>
    <col min="749" max="752" width="6.28515625" style="5" customWidth="1"/>
    <col min="753" max="753" width="4.140625" style="5" customWidth="1"/>
    <col min="754" max="754" width="0" style="5" hidden="1" customWidth="1"/>
    <col min="755" max="756" width="4.140625" style="5" customWidth="1"/>
    <col min="757" max="757" width="0.5703125" style="5" customWidth="1"/>
    <col min="758" max="758" width="0" style="5" hidden="1" customWidth="1"/>
    <col min="759" max="760" width="3.5703125" style="5" customWidth="1"/>
    <col min="761" max="761" width="0.42578125" style="5" customWidth="1"/>
    <col min="762" max="762" width="0" style="5" hidden="1" customWidth="1"/>
    <col min="763" max="765" width="3.28515625" style="5" customWidth="1"/>
    <col min="766" max="766" width="2.7109375" style="5" customWidth="1"/>
    <col min="767" max="769" width="0" style="5" hidden="1" customWidth="1"/>
    <col min="770" max="770" width="7.42578125" style="5" customWidth="1"/>
    <col min="771" max="771" width="5.42578125" style="5" customWidth="1"/>
    <col min="772" max="772" width="0" style="5" hidden="1" customWidth="1"/>
    <col min="773" max="1002" width="9.140625" style="5"/>
    <col min="1003" max="1004" width="4.140625" style="5" customWidth="1"/>
    <col min="1005" max="1008" width="6.28515625" style="5" customWidth="1"/>
    <col min="1009" max="1009" width="4.140625" style="5" customWidth="1"/>
    <col min="1010" max="1010" width="0" style="5" hidden="1" customWidth="1"/>
    <col min="1011" max="1012" width="4.140625" style="5" customWidth="1"/>
    <col min="1013" max="1013" width="0.5703125" style="5" customWidth="1"/>
    <col min="1014" max="1014" width="0" style="5" hidden="1" customWidth="1"/>
    <col min="1015" max="1016" width="3.5703125" style="5" customWidth="1"/>
    <col min="1017" max="1017" width="0.42578125" style="5" customWidth="1"/>
    <col min="1018" max="1018" width="0" style="5" hidden="1" customWidth="1"/>
    <col min="1019" max="1021" width="3.28515625" style="5" customWidth="1"/>
    <col min="1022" max="1022" width="2.7109375" style="5" customWidth="1"/>
    <col min="1023" max="1025" width="0" style="5" hidden="1" customWidth="1"/>
    <col min="1026" max="1026" width="7.42578125" style="5" customWidth="1"/>
    <col min="1027" max="1027" width="5.42578125" style="5" customWidth="1"/>
    <col min="1028" max="1028" width="0" style="5" hidden="1" customWidth="1"/>
    <col min="1029" max="1258" width="9.140625" style="5"/>
    <col min="1259" max="1260" width="4.140625" style="5" customWidth="1"/>
    <col min="1261" max="1264" width="6.28515625" style="5" customWidth="1"/>
    <col min="1265" max="1265" width="4.140625" style="5" customWidth="1"/>
    <col min="1266" max="1266" width="0" style="5" hidden="1" customWidth="1"/>
    <col min="1267" max="1268" width="4.140625" style="5" customWidth="1"/>
    <col min="1269" max="1269" width="0.5703125" style="5" customWidth="1"/>
    <col min="1270" max="1270" width="0" style="5" hidden="1" customWidth="1"/>
    <col min="1271" max="1272" width="3.5703125" style="5" customWidth="1"/>
    <col min="1273" max="1273" width="0.42578125" style="5" customWidth="1"/>
    <col min="1274" max="1274" width="0" style="5" hidden="1" customWidth="1"/>
    <col min="1275" max="1277" width="3.28515625" style="5" customWidth="1"/>
    <col min="1278" max="1278" width="2.7109375" style="5" customWidth="1"/>
    <col min="1279" max="1281" width="0" style="5" hidden="1" customWidth="1"/>
    <col min="1282" max="1282" width="7.42578125" style="5" customWidth="1"/>
    <col min="1283" max="1283" width="5.42578125" style="5" customWidth="1"/>
    <col min="1284" max="1284" width="0" style="5" hidden="1" customWidth="1"/>
    <col min="1285" max="1514" width="9.140625" style="5"/>
    <col min="1515" max="1516" width="4.140625" style="5" customWidth="1"/>
    <col min="1517" max="1520" width="6.28515625" style="5" customWidth="1"/>
    <col min="1521" max="1521" width="4.140625" style="5" customWidth="1"/>
    <col min="1522" max="1522" width="0" style="5" hidden="1" customWidth="1"/>
    <col min="1523" max="1524" width="4.140625" style="5" customWidth="1"/>
    <col min="1525" max="1525" width="0.5703125" style="5" customWidth="1"/>
    <col min="1526" max="1526" width="0" style="5" hidden="1" customWidth="1"/>
    <col min="1527" max="1528" width="3.5703125" style="5" customWidth="1"/>
    <col min="1529" max="1529" width="0.42578125" style="5" customWidth="1"/>
    <col min="1530" max="1530" width="0" style="5" hidden="1" customWidth="1"/>
    <col min="1531" max="1533" width="3.28515625" style="5" customWidth="1"/>
    <col min="1534" max="1534" width="2.7109375" style="5" customWidth="1"/>
    <col min="1535" max="1537" width="0" style="5" hidden="1" customWidth="1"/>
    <col min="1538" max="1538" width="7.42578125" style="5" customWidth="1"/>
    <col min="1539" max="1539" width="5.42578125" style="5" customWidth="1"/>
    <col min="1540" max="1540" width="0" style="5" hidden="1" customWidth="1"/>
    <col min="1541" max="1770" width="9.140625" style="5"/>
    <col min="1771" max="1772" width="4.140625" style="5" customWidth="1"/>
    <col min="1773" max="1776" width="6.28515625" style="5" customWidth="1"/>
    <col min="1777" max="1777" width="4.140625" style="5" customWidth="1"/>
    <col min="1778" max="1778" width="0" style="5" hidden="1" customWidth="1"/>
    <col min="1779" max="1780" width="4.140625" style="5" customWidth="1"/>
    <col min="1781" max="1781" width="0.5703125" style="5" customWidth="1"/>
    <col min="1782" max="1782" width="0" style="5" hidden="1" customWidth="1"/>
    <col min="1783" max="1784" width="3.5703125" style="5" customWidth="1"/>
    <col min="1785" max="1785" width="0.42578125" style="5" customWidth="1"/>
    <col min="1786" max="1786" width="0" style="5" hidden="1" customWidth="1"/>
    <col min="1787" max="1789" width="3.28515625" style="5" customWidth="1"/>
    <col min="1790" max="1790" width="2.7109375" style="5" customWidth="1"/>
    <col min="1791" max="1793" width="0" style="5" hidden="1" customWidth="1"/>
    <col min="1794" max="1794" width="7.42578125" style="5" customWidth="1"/>
    <col min="1795" max="1795" width="5.42578125" style="5" customWidth="1"/>
    <col min="1796" max="1796" width="0" style="5" hidden="1" customWidth="1"/>
    <col min="1797" max="2026" width="9.140625" style="5"/>
    <col min="2027" max="2028" width="4.140625" style="5" customWidth="1"/>
    <col min="2029" max="2032" width="6.28515625" style="5" customWidth="1"/>
    <col min="2033" max="2033" width="4.140625" style="5" customWidth="1"/>
    <col min="2034" max="2034" width="0" style="5" hidden="1" customWidth="1"/>
    <col min="2035" max="2036" width="4.140625" style="5" customWidth="1"/>
    <col min="2037" max="2037" width="0.5703125" style="5" customWidth="1"/>
    <col min="2038" max="2038" width="0" style="5" hidden="1" customWidth="1"/>
    <col min="2039" max="2040" width="3.5703125" style="5" customWidth="1"/>
    <col min="2041" max="2041" width="0.42578125" style="5" customWidth="1"/>
    <col min="2042" max="2042" width="0" style="5" hidden="1" customWidth="1"/>
    <col min="2043" max="2045" width="3.28515625" style="5" customWidth="1"/>
    <col min="2046" max="2046" width="2.7109375" style="5" customWidth="1"/>
    <col min="2047" max="2049" width="0" style="5" hidden="1" customWidth="1"/>
    <col min="2050" max="2050" width="7.42578125" style="5" customWidth="1"/>
    <col min="2051" max="2051" width="5.42578125" style="5" customWidth="1"/>
    <col min="2052" max="2052" width="0" style="5" hidden="1" customWidth="1"/>
    <col min="2053" max="2282" width="9.140625" style="5"/>
    <col min="2283" max="2284" width="4.140625" style="5" customWidth="1"/>
    <col min="2285" max="2288" width="6.28515625" style="5" customWidth="1"/>
    <col min="2289" max="2289" width="4.140625" style="5" customWidth="1"/>
    <col min="2290" max="2290" width="0" style="5" hidden="1" customWidth="1"/>
    <col min="2291" max="2292" width="4.140625" style="5" customWidth="1"/>
    <col min="2293" max="2293" width="0.5703125" style="5" customWidth="1"/>
    <col min="2294" max="2294" width="0" style="5" hidden="1" customWidth="1"/>
    <col min="2295" max="2296" width="3.5703125" style="5" customWidth="1"/>
    <col min="2297" max="2297" width="0.42578125" style="5" customWidth="1"/>
    <col min="2298" max="2298" width="0" style="5" hidden="1" customWidth="1"/>
    <col min="2299" max="2301" width="3.28515625" style="5" customWidth="1"/>
    <col min="2302" max="2302" width="2.7109375" style="5" customWidth="1"/>
    <col min="2303" max="2305" width="0" style="5" hidden="1" customWidth="1"/>
    <col min="2306" max="2306" width="7.42578125" style="5" customWidth="1"/>
    <col min="2307" max="2307" width="5.42578125" style="5" customWidth="1"/>
    <col min="2308" max="2308" width="0" style="5" hidden="1" customWidth="1"/>
    <col min="2309" max="2538" width="9.140625" style="5"/>
    <col min="2539" max="2540" width="4.140625" style="5" customWidth="1"/>
    <col min="2541" max="2544" width="6.28515625" style="5" customWidth="1"/>
    <col min="2545" max="2545" width="4.140625" style="5" customWidth="1"/>
    <col min="2546" max="2546" width="0" style="5" hidden="1" customWidth="1"/>
    <col min="2547" max="2548" width="4.140625" style="5" customWidth="1"/>
    <col min="2549" max="2549" width="0.5703125" style="5" customWidth="1"/>
    <col min="2550" max="2550" width="0" style="5" hidden="1" customWidth="1"/>
    <col min="2551" max="2552" width="3.5703125" style="5" customWidth="1"/>
    <col min="2553" max="2553" width="0.42578125" style="5" customWidth="1"/>
    <col min="2554" max="2554" width="0" style="5" hidden="1" customWidth="1"/>
    <col min="2555" max="2557" width="3.28515625" style="5" customWidth="1"/>
    <col min="2558" max="2558" width="2.7109375" style="5" customWidth="1"/>
    <col min="2559" max="2561" width="0" style="5" hidden="1" customWidth="1"/>
    <col min="2562" max="2562" width="7.42578125" style="5" customWidth="1"/>
    <col min="2563" max="2563" width="5.42578125" style="5" customWidth="1"/>
    <col min="2564" max="2564" width="0" style="5" hidden="1" customWidth="1"/>
    <col min="2565" max="2794" width="9.140625" style="5"/>
    <col min="2795" max="2796" width="4.140625" style="5" customWidth="1"/>
    <col min="2797" max="2800" width="6.28515625" style="5" customWidth="1"/>
    <col min="2801" max="2801" width="4.140625" style="5" customWidth="1"/>
    <col min="2802" max="2802" width="0" style="5" hidden="1" customWidth="1"/>
    <col min="2803" max="2804" width="4.140625" style="5" customWidth="1"/>
    <col min="2805" max="2805" width="0.5703125" style="5" customWidth="1"/>
    <col min="2806" max="2806" width="0" style="5" hidden="1" customWidth="1"/>
    <col min="2807" max="2808" width="3.5703125" style="5" customWidth="1"/>
    <col min="2809" max="2809" width="0.42578125" style="5" customWidth="1"/>
    <col min="2810" max="2810" width="0" style="5" hidden="1" customWidth="1"/>
    <col min="2811" max="2813" width="3.28515625" style="5" customWidth="1"/>
    <col min="2814" max="2814" width="2.7109375" style="5" customWidth="1"/>
    <col min="2815" max="2817" width="0" style="5" hidden="1" customWidth="1"/>
    <col min="2818" max="2818" width="7.42578125" style="5" customWidth="1"/>
    <col min="2819" max="2819" width="5.42578125" style="5" customWidth="1"/>
    <col min="2820" max="2820" width="0" style="5" hidden="1" customWidth="1"/>
    <col min="2821" max="3050" width="9.140625" style="5"/>
    <col min="3051" max="3052" width="4.140625" style="5" customWidth="1"/>
    <col min="3053" max="3056" width="6.28515625" style="5" customWidth="1"/>
    <col min="3057" max="3057" width="4.140625" style="5" customWidth="1"/>
    <col min="3058" max="3058" width="0" style="5" hidden="1" customWidth="1"/>
    <col min="3059" max="3060" width="4.140625" style="5" customWidth="1"/>
    <col min="3061" max="3061" width="0.5703125" style="5" customWidth="1"/>
    <col min="3062" max="3062" width="0" style="5" hidden="1" customWidth="1"/>
    <col min="3063" max="3064" width="3.5703125" style="5" customWidth="1"/>
    <col min="3065" max="3065" width="0.42578125" style="5" customWidth="1"/>
    <col min="3066" max="3066" width="0" style="5" hidden="1" customWidth="1"/>
    <col min="3067" max="3069" width="3.28515625" style="5" customWidth="1"/>
    <col min="3070" max="3070" width="2.7109375" style="5" customWidth="1"/>
    <col min="3071" max="3073" width="0" style="5" hidden="1" customWidth="1"/>
    <col min="3074" max="3074" width="7.42578125" style="5" customWidth="1"/>
    <col min="3075" max="3075" width="5.42578125" style="5" customWidth="1"/>
    <col min="3076" max="3076" width="0" style="5" hidden="1" customWidth="1"/>
    <col min="3077" max="3306" width="9.140625" style="5"/>
    <col min="3307" max="3308" width="4.140625" style="5" customWidth="1"/>
    <col min="3309" max="3312" width="6.28515625" style="5" customWidth="1"/>
    <col min="3313" max="3313" width="4.140625" style="5" customWidth="1"/>
    <col min="3314" max="3314" width="0" style="5" hidden="1" customWidth="1"/>
    <col min="3315" max="3316" width="4.140625" style="5" customWidth="1"/>
    <col min="3317" max="3317" width="0.5703125" style="5" customWidth="1"/>
    <col min="3318" max="3318" width="0" style="5" hidden="1" customWidth="1"/>
    <col min="3319" max="3320" width="3.5703125" style="5" customWidth="1"/>
    <col min="3321" max="3321" width="0.42578125" style="5" customWidth="1"/>
    <col min="3322" max="3322" width="0" style="5" hidden="1" customWidth="1"/>
    <col min="3323" max="3325" width="3.28515625" style="5" customWidth="1"/>
    <col min="3326" max="3326" width="2.7109375" style="5" customWidth="1"/>
    <col min="3327" max="3329" width="0" style="5" hidden="1" customWidth="1"/>
    <col min="3330" max="3330" width="7.42578125" style="5" customWidth="1"/>
    <col min="3331" max="3331" width="5.42578125" style="5" customWidth="1"/>
    <col min="3332" max="3332" width="0" style="5" hidden="1" customWidth="1"/>
    <col min="3333" max="3562" width="9.140625" style="5"/>
    <col min="3563" max="3564" width="4.140625" style="5" customWidth="1"/>
    <col min="3565" max="3568" width="6.28515625" style="5" customWidth="1"/>
    <col min="3569" max="3569" width="4.140625" style="5" customWidth="1"/>
    <col min="3570" max="3570" width="0" style="5" hidden="1" customWidth="1"/>
    <col min="3571" max="3572" width="4.140625" style="5" customWidth="1"/>
    <col min="3573" max="3573" width="0.5703125" style="5" customWidth="1"/>
    <col min="3574" max="3574" width="0" style="5" hidden="1" customWidth="1"/>
    <col min="3575" max="3576" width="3.5703125" style="5" customWidth="1"/>
    <col min="3577" max="3577" width="0.42578125" style="5" customWidth="1"/>
    <col min="3578" max="3578" width="0" style="5" hidden="1" customWidth="1"/>
    <col min="3579" max="3581" width="3.28515625" style="5" customWidth="1"/>
    <col min="3582" max="3582" width="2.7109375" style="5" customWidth="1"/>
    <col min="3583" max="3585" width="0" style="5" hidden="1" customWidth="1"/>
    <col min="3586" max="3586" width="7.42578125" style="5" customWidth="1"/>
    <col min="3587" max="3587" width="5.42578125" style="5" customWidth="1"/>
    <col min="3588" max="3588" width="0" style="5" hidden="1" customWidth="1"/>
    <col min="3589" max="3818" width="9.140625" style="5"/>
    <col min="3819" max="3820" width="4.140625" style="5" customWidth="1"/>
    <col min="3821" max="3824" width="6.28515625" style="5" customWidth="1"/>
    <col min="3825" max="3825" width="4.140625" style="5" customWidth="1"/>
    <col min="3826" max="3826" width="0" style="5" hidden="1" customWidth="1"/>
    <col min="3827" max="3828" width="4.140625" style="5" customWidth="1"/>
    <col min="3829" max="3829" width="0.5703125" style="5" customWidth="1"/>
    <col min="3830" max="3830" width="0" style="5" hidden="1" customWidth="1"/>
    <col min="3831" max="3832" width="3.5703125" style="5" customWidth="1"/>
    <col min="3833" max="3833" width="0.42578125" style="5" customWidth="1"/>
    <col min="3834" max="3834" width="0" style="5" hidden="1" customWidth="1"/>
    <col min="3835" max="3837" width="3.28515625" style="5" customWidth="1"/>
    <col min="3838" max="3838" width="2.7109375" style="5" customWidth="1"/>
    <col min="3839" max="3841" width="0" style="5" hidden="1" customWidth="1"/>
    <col min="3842" max="3842" width="7.42578125" style="5" customWidth="1"/>
    <col min="3843" max="3843" width="5.42578125" style="5" customWidth="1"/>
    <col min="3844" max="3844" width="0" style="5" hidden="1" customWidth="1"/>
    <col min="3845" max="4074" width="9.140625" style="5"/>
    <col min="4075" max="4076" width="4.140625" style="5" customWidth="1"/>
    <col min="4077" max="4080" width="6.28515625" style="5" customWidth="1"/>
    <col min="4081" max="4081" width="4.140625" style="5" customWidth="1"/>
    <col min="4082" max="4082" width="0" style="5" hidden="1" customWidth="1"/>
    <col min="4083" max="4084" width="4.140625" style="5" customWidth="1"/>
    <col min="4085" max="4085" width="0.5703125" style="5" customWidth="1"/>
    <col min="4086" max="4086" width="0" style="5" hidden="1" customWidth="1"/>
    <col min="4087" max="4088" width="3.5703125" style="5" customWidth="1"/>
    <col min="4089" max="4089" width="0.42578125" style="5" customWidth="1"/>
    <col min="4090" max="4090" width="0" style="5" hidden="1" customWidth="1"/>
    <col min="4091" max="4093" width="3.28515625" style="5" customWidth="1"/>
    <col min="4094" max="4094" width="2.7109375" style="5" customWidth="1"/>
    <col min="4095" max="4097" width="0" style="5" hidden="1" customWidth="1"/>
    <col min="4098" max="4098" width="7.42578125" style="5" customWidth="1"/>
    <col min="4099" max="4099" width="5.42578125" style="5" customWidth="1"/>
    <col min="4100" max="4100" width="0" style="5" hidden="1" customWidth="1"/>
    <col min="4101" max="4330" width="9.140625" style="5"/>
    <col min="4331" max="4332" width="4.140625" style="5" customWidth="1"/>
    <col min="4333" max="4336" width="6.28515625" style="5" customWidth="1"/>
    <col min="4337" max="4337" width="4.140625" style="5" customWidth="1"/>
    <col min="4338" max="4338" width="0" style="5" hidden="1" customWidth="1"/>
    <col min="4339" max="4340" width="4.140625" style="5" customWidth="1"/>
    <col min="4341" max="4341" width="0.5703125" style="5" customWidth="1"/>
    <col min="4342" max="4342" width="0" style="5" hidden="1" customWidth="1"/>
    <col min="4343" max="4344" width="3.5703125" style="5" customWidth="1"/>
    <col min="4345" max="4345" width="0.42578125" style="5" customWidth="1"/>
    <col min="4346" max="4346" width="0" style="5" hidden="1" customWidth="1"/>
    <col min="4347" max="4349" width="3.28515625" style="5" customWidth="1"/>
    <col min="4350" max="4350" width="2.7109375" style="5" customWidth="1"/>
    <col min="4351" max="4353" width="0" style="5" hidden="1" customWidth="1"/>
    <col min="4354" max="4354" width="7.42578125" style="5" customWidth="1"/>
    <col min="4355" max="4355" width="5.42578125" style="5" customWidth="1"/>
    <col min="4356" max="4356" width="0" style="5" hidden="1" customWidth="1"/>
    <col min="4357" max="4586" width="9.140625" style="5"/>
    <col min="4587" max="4588" width="4.140625" style="5" customWidth="1"/>
    <col min="4589" max="4592" width="6.28515625" style="5" customWidth="1"/>
    <col min="4593" max="4593" width="4.140625" style="5" customWidth="1"/>
    <col min="4594" max="4594" width="0" style="5" hidden="1" customWidth="1"/>
    <col min="4595" max="4596" width="4.140625" style="5" customWidth="1"/>
    <col min="4597" max="4597" width="0.5703125" style="5" customWidth="1"/>
    <col min="4598" max="4598" width="0" style="5" hidden="1" customWidth="1"/>
    <col min="4599" max="4600" width="3.5703125" style="5" customWidth="1"/>
    <col min="4601" max="4601" width="0.42578125" style="5" customWidth="1"/>
    <col min="4602" max="4602" width="0" style="5" hidden="1" customWidth="1"/>
    <col min="4603" max="4605" width="3.28515625" style="5" customWidth="1"/>
    <col min="4606" max="4606" width="2.7109375" style="5" customWidth="1"/>
    <col min="4607" max="4609" width="0" style="5" hidden="1" customWidth="1"/>
    <col min="4610" max="4610" width="7.42578125" style="5" customWidth="1"/>
    <col min="4611" max="4611" width="5.42578125" style="5" customWidth="1"/>
    <col min="4612" max="4612" width="0" style="5" hidden="1" customWidth="1"/>
    <col min="4613" max="4842" width="9.140625" style="5"/>
    <col min="4843" max="4844" width="4.140625" style="5" customWidth="1"/>
    <col min="4845" max="4848" width="6.28515625" style="5" customWidth="1"/>
    <col min="4849" max="4849" width="4.140625" style="5" customWidth="1"/>
    <col min="4850" max="4850" width="0" style="5" hidden="1" customWidth="1"/>
    <col min="4851" max="4852" width="4.140625" style="5" customWidth="1"/>
    <col min="4853" max="4853" width="0.5703125" style="5" customWidth="1"/>
    <col min="4854" max="4854" width="0" style="5" hidden="1" customWidth="1"/>
    <col min="4855" max="4856" width="3.5703125" style="5" customWidth="1"/>
    <col min="4857" max="4857" width="0.42578125" style="5" customWidth="1"/>
    <col min="4858" max="4858" width="0" style="5" hidden="1" customWidth="1"/>
    <col min="4859" max="4861" width="3.28515625" style="5" customWidth="1"/>
    <col min="4862" max="4862" width="2.7109375" style="5" customWidth="1"/>
    <col min="4863" max="4865" width="0" style="5" hidden="1" customWidth="1"/>
    <col min="4866" max="4866" width="7.42578125" style="5" customWidth="1"/>
    <col min="4867" max="4867" width="5.42578125" style="5" customWidth="1"/>
    <col min="4868" max="4868" width="0" style="5" hidden="1" customWidth="1"/>
    <col min="4869" max="5098" width="9.140625" style="5"/>
    <col min="5099" max="5100" width="4.140625" style="5" customWidth="1"/>
    <col min="5101" max="5104" width="6.28515625" style="5" customWidth="1"/>
    <col min="5105" max="5105" width="4.140625" style="5" customWidth="1"/>
    <col min="5106" max="5106" width="0" style="5" hidden="1" customWidth="1"/>
    <col min="5107" max="5108" width="4.140625" style="5" customWidth="1"/>
    <col min="5109" max="5109" width="0.5703125" style="5" customWidth="1"/>
    <col min="5110" max="5110" width="0" style="5" hidden="1" customWidth="1"/>
    <col min="5111" max="5112" width="3.5703125" style="5" customWidth="1"/>
    <col min="5113" max="5113" width="0.42578125" style="5" customWidth="1"/>
    <col min="5114" max="5114" width="0" style="5" hidden="1" customWidth="1"/>
    <col min="5115" max="5117" width="3.28515625" style="5" customWidth="1"/>
    <col min="5118" max="5118" width="2.7109375" style="5" customWidth="1"/>
    <col min="5119" max="5121" width="0" style="5" hidden="1" customWidth="1"/>
    <col min="5122" max="5122" width="7.42578125" style="5" customWidth="1"/>
    <col min="5123" max="5123" width="5.42578125" style="5" customWidth="1"/>
    <col min="5124" max="5124" width="0" style="5" hidden="1" customWidth="1"/>
    <col min="5125" max="5354" width="9.140625" style="5"/>
    <col min="5355" max="5356" width="4.140625" style="5" customWidth="1"/>
    <col min="5357" max="5360" width="6.28515625" style="5" customWidth="1"/>
    <col min="5361" max="5361" width="4.140625" style="5" customWidth="1"/>
    <col min="5362" max="5362" width="0" style="5" hidden="1" customWidth="1"/>
    <col min="5363" max="5364" width="4.140625" style="5" customWidth="1"/>
    <col min="5365" max="5365" width="0.5703125" style="5" customWidth="1"/>
    <col min="5366" max="5366" width="0" style="5" hidden="1" customWidth="1"/>
    <col min="5367" max="5368" width="3.5703125" style="5" customWidth="1"/>
    <col min="5369" max="5369" width="0.42578125" style="5" customWidth="1"/>
    <col min="5370" max="5370" width="0" style="5" hidden="1" customWidth="1"/>
    <col min="5371" max="5373" width="3.28515625" style="5" customWidth="1"/>
    <col min="5374" max="5374" width="2.7109375" style="5" customWidth="1"/>
    <col min="5375" max="5377" width="0" style="5" hidden="1" customWidth="1"/>
    <col min="5378" max="5378" width="7.42578125" style="5" customWidth="1"/>
    <col min="5379" max="5379" width="5.42578125" style="5" customWidth="1"/>
    <col min="5380" max="5380" width="0" style="5" hidden="1" customWidth="1"/>
    <col min="5381" max="5610" width="9.140625" style="5"/>
    <col min="5611" max="5612" width="4.140625" style="5" customWidth="1"/>
    <col min="5613" max="5616" width="6.28515625" style="5" customWidth="1"/>
    <col min="5617" max="5617" width="4.140625" style="5" customWidth="1"/>
    <col min="5618" max="5618" width="0" style="5" hidden="1" customWidth="1"/>
    <col min="5619" max="5620" width="4.140625" style="5" customWidth="1"/>
    <col min="5621" max="5621" width="0.5703125" style="5" customWidth="1"/>
    <col min="5622" max="5622" width="0" style="5" hidden="1" customWidth="1"/>
    <col min="5623" max="5624" width="3.5703125" style="5" customWidth="1"/>
    <col min="5625" max="5625" width="0.42578125" style="5" customWidth="1"/>
    <col min="5626" max="5626" width="0" style="5" hidden="1" customWidth="1"/>
    <col min="5627" max="5629" width="3.28515625" style="5" customWidth="1"/>
    <col min="5630" max="5630" width="2.7109375" style="5" customWidth="1"/>
    <col min="5631" max="5633" width="0" style="5" hidden="1" customWidth="1"/>
    <col min="5634" max="5634" width="7.42578125" style="5" customWidth="1"/>
    <col min="5635" max="5635" width="5.42578125" style="5" customWidth="1"/>
    <col min="5636" max="5636" width="0" style="5" hidden="1" customWidth="1"/>
    <col min="5637" max="5866" width="9.140625" style="5"/>
    <col min="5867" max="5868" width="4.140625" style="5" customWidth="1"/>
    <col min="5869" max="5872" width="6.28515625" style="5" customWidth="1"/>
    <col min="5873" max="5873" width="4.140625" style="5" customWidth="1"/>
    <col min="5874" max="5874" width="0" style="5" hidden="1" customWidth="1"/>
    <col min="5875" max="5876" width="4.140625" style="5" customWidth="1"/>
    <col min="5877" max="5877" width="0.5703125" style="5" customWidth="1"/>
    <col min="5878" max="5878" width="0" style="5" hidden="1" customWidth="1"/>
    <col min="5879" max="5880" width="3.5703125" style="5" customWidth="1"/>
    <col min="5881" max="5881" width="0.42578125" style="5" customWidth="1"/>
    <col min="5882" max="5882" width="0" style="5" hidden="1" customWidth="1"/>
    <col min="5883" max="5885" width="3.28515625" style="5" customWidth="1"/>
    <col min="5886" max="5886" width="2.7109375" style="5" customWidth="1"/>
    <col min="5887" max="5889" width="0" style="5" hidden="1" customWidth="1"/>
    <col min="5890" max="5890" width="7.42578125" style="5" customWidth="1"/>
    <col min="5891" max="5891" width="5.42578125" style="5" customWidth="1"/>
    <col min="5892" max="5892" width="0" style="5" hidden="1" customWidth="1"/>
    <col min="5893" max="6122" width="9.140625" style="5"/>
    <col min="6123" max="6124" width="4.140625" style="5" customWidth="1"/>
    <col min="6125" max="6128" width="6.28515625" style="5" customWidth="1"/>
    <col min="6129" max="6129" width="4.140625" style="5" customWidth="1"/>
    <col min="6130" max="6130" width="0" style="5" hidden="1" customWidth="1"/>
    <col min="6131" max="6132" width="4.140625" style="5" customWidth="1"/>
    <col min="6133" max="6133" width="0.5703125" style="5" customWidth="1"/>
    <col min="6134" max="6134" width="0" style="5" hidden="1" customWidth="1"/>
    <col min="6135" max="6136" width="3.5703125" style="5" customWidth="1"/>
    <col min="6137" max="6137" width="0.42578125" style="5" customWidth="1"/>
    <col min="6138" max="6138" width="0" style="5" hidden="1" customWidth="1"/>
    <col min="6139" max="6141" width="3.28515625" style="5" customWidth="1"/>
    <col min="6142" max="6142" width="2.7109375" style="5" customWidth="1"/>
    <col min="6143" max="6145" width="0" style="5" hidden="1" customWidth="1"/>
    <col min="6146" max="6146" width="7.42578125" style="5" customWidth="1"/>
    <col min="6147" max="6147" width="5.42578125" style="5" customWidth="1"/>
    <col min="6148" max="6148" width="0" style="5" hidden="1" customWidth="1"/>
    <col min="6149" max="6378" width="9.140625" style="5"/>
    <col min="6379" max="6380" width="4.140625" style="5" customWidth="1"/>
    <col min="6381" max="6384" width="6.28515625" style="5" customWidth="1"/>
    <col min="6385" max="6385" width="4.140625" style="5" customWidth="1"/>
    <col min="6386" max="6386" width="0" style="5" hidden="1" customWidth="1"/>
    <col min="6387" max="6388" width="4.140625" style="5" customWidth="1"/>
    <col min="6389" max="6389" width="0.5703125" style="5" customWidth="1"/>
    <col min="6390" max="6390" width="0" style="5" hidden="1" customWidth="1"/>
    <col min="6391" max="6392" width="3.5703125" style="5" customWidth="1"/>
    <col min="6393" max="6393" width="0.42578125" style="5" customWidth="1"/>
    <col min="6394" max="6394" width="0" style="5" hidden="1" customWidth="1"/>
    <col min="6395" max="6397" width="3.28515625" style="5" customWidth="1"/>
    <col min="6398" max="6398" width="2.7109375" style="5" customWidth="1"/>
    <col min="6399" max="6401" width="0" style="5" hidden="1" customWidth="1"/>
    <col min="6402" max="6402" width="7.42578125" style="5" customWidth="1"/>
    <col min="6403" max="6403" width="5.42578125" style="5" customWidth="1"/>
    <col min="6404" max="6404" width="0" style="5" hidden="1" customWidth="1"/>
    <col min="6405" max="6634" width="9.140625" style="5"/>
    <col min="6635" max="6636" width="4.140625" style="5" customWidth="1"/>
    <col min="6637" max="6640" width="6.28515625" style="5" customWidth="1"/>
    <col min="6641" max="6641" width="4.140625" style="5" customWidth="1"/>
    <col min="6642" max="6642" width="0" style="5" hidden="1" customWidth="1"/>
    <col min="6643" max="6644" width="4.140625" style="5" customWidth="1"/>
    <col min="6645" max="6645" width="0.5703125" style="5" customWidth="1"/>
    <col min="6646" max="6646" width="0" style="5" hidden="1" customWidth="1"/>
    <col min="6647" max="6648" width="3.5703125" style="5" customWidth="1"/>
    <col min="6649" max="6649" width="0.42578125" style="5" customWidth="1"/>
    <col min="6650" max="6650" width="0" style="5" hidden="1" customWidth="1"/>
    <col min="6651" max="6653" width="3.28515625" style="5" customWidth="1"/>
    <col min="6654" max="6654" width="2.7109375" style="5" customWidth="1"/>
    <col min="6655" max="6657" width="0" style="5" hidden="1" customWidth="1"/>
    <col min="6658" max="6658" width="7.42578125" style="5" customWidth="1"/>
    <col min="6659" max="6659" width="5.42578125" style="5" customWidth="1"/>
    <col min="6660" max="6660" width="0" style="5" hidden="1" customWidth="1"/>
    <col min="6661" max="6890" width="9.140625" style="5"/>
    <col min="6891" max="6892" width="4.140625" style="5" customWidth="1"/>
    <col min="6893" max="6896" width="6.28515625" style="5" customWidth="1"/>
    <col min="6897" max="6897" width="4.140625" style="5" customWidth="1"/>
    <col min="6898" max="6898" width="0" style="5" hidden="1" customWidth="1"/>
    <col min="6899" max="6900" width="4.140625" style="5" customWidth="1"/>
    <col min="6901" max="6901" width="0.5703125" style="5" customWidth="1"/>
    <col min="6902" max="6902" width="0" style="5" hidden="1" customWidth="1"/>
    <col min="6903" max="6904" width="3.5703125" style="5" customWidth="1"/>
    <col min="6905" max="6905" width="0.42578125" style="5" customWidth="1"/>
    <col min="6906" max="6906" width="0" style="5" hidden="1" customWidth="1"/>
    <col min="6907" max="6909" width="3.28515625" style="5" customWidth="1"/>
    <col min="6910" max="6910" width="2.7109375" style="5" customWidth="1"/>
    <col min="6911" max="6913" width="0" style="5" hidden="1" customWidth="1"/>
    <col min="6914" max="6914" width="7.42578125" style="5" customWidth="1"/>
    <col min="6915" max="6915" width="5.42578125" style="5" customWidth="1"/>
    <col min="6916" max="6916" width="0" style="5" hidden="1" customWidth="1"/>
    <col min="6917" max="7146" width="9.140625" style="5"/>
    <col min="7147" max="7148" width="4.140625" style="5" customWidth="1"/>
    <col min="7149" max="7152" width="6.28515625" style="5" customWidth="1"/>
    <col min="7153" max="7153" width="4.140625" style="5" customWidth="1"/>
    <col min="7154" max="7154" width="0" style="5" hidden="1" customWidth="1"/>
    <col min="7155" max="7156" width="4.140625" style="5" customWidth="1"/>
    <col min="7157" max="7157" width="0.5703125" style="5" customWidth="1"/>
    <col min="7158" max="7158" width="0" style="5" hidden="1" customWidth="1"/>
    <col min="7159" max="7160" width="3.5703125" style="5" customWidth="1"/>
    <col min="7161" max="7161" width="0.42578125" style="5" customWidth="1"/>
    <col min="7162" max="7162" width="0" style="5" hidden="1" customWidth="1"/>
    <col min="7163" max="7165" width="3.28515625" style="5" customWidth="1"/>
    <col min="7166" max="7166" width="2.7109375" style="5" customWidth="1"/>
    <col min="7167" max="7169" width="0" style="5" hidden="1" customWidth="1"/>
    <col min="7170" max="7170" width="7.42578125" style="5" customWidth="1"/>
    <col min="7171" max="7171" width="5.42578125" style="5" customWidth="1"/>
    <col min="7172" max="7172" width="0" style="5" hidden="1" customWidth="1"/>
    <col min="7173" max="7402" width="9.140625" style="5"/>
    <col min="7403" max="7404" width="4.140625" style="5" customWidth="1"/>
    <col min="7405" max="7408" width="6.28515625" style="5" customWidth="1"/>
    <col min="7409" max="7409" width="4.140625" style="5" customWidth="1"/>
    <col min="7410" max="7410" width="0" style="5" hidden="1" customWidth="1"/>
    <col min="7411" max="7412" width="4.140625" style="5" customWidth="1"/>
    <col min="7413" max="7413" width="0.5703125" style="5" customWidth="1"/>
    <col min="7414" max="7414" width="0" style="5" hidden="1" customWidth="1"/>
    <col min="7415" max="7416" width="3.5703125" style="5" customWidth="1"/>
    <col min="7417" max="7417" width="0.42578125" style="5" customWidth="1"/>
    <col min="7418" max="7418" width="0" style="5" hidden="1" customWidth="1"/>
    <col min="7419" max="7421" width="3.28515625" style="5" customWidth="1"/>
    <col min="7422" max="7422" width="2.7109375" style="5" customWidth="1"/>
    <col min="7423" max="7425" width="0" style="5" hidden="1" customWidth="1"/>
    <col min="7426" max="7426" width="7.42578125" style="5" customWidth="1"/>
    <col min="7427" max="7427" width="5.42578125" style="5" customWidth="1"/>
    <col min="7428" max="7428" width="0" style="5" hidden="1" customWidth="1"/>
    <col min="7429" max="7658" width="9.140625" style="5"/>
    <col min="7659" max="7660" width="4.140625" style="5" customWidth="1"/>
    <col min="7661" max="7664" width="6.28515625" style="5" customWidth="1"/>
    <col min="7665" max="7665" width="4.140625" style="5" customWidth="1"/>
    <col min="7666" max="7666" width="0" style="5" hidden="1" customWidth="1"/>
    <col min="7667" max="7668" width="4.140625" style="5" customWidth="1"/>
    <col min="7669" max="7669" width="0.5703125" style="5" customWidth="1"/>
    <col min="7670" max="7670" width="0" style="5" hidden="1" customWidth="1"/>
    <col min="7671" max="7672" width="3.5703125" style="5" customWidth="1"/>
    <col min="7673" max="7673" width="0.42578125" style="5" customWidth="1"/>
    <col min="7674" max="7674" width="0" style="5" hidden="1" customWidth="1"/>
    <col min="7675" max="7677" width="3.28515625" style="5" customWidth="1"/>
    <col min="7678" max="7678" width="2.7109375" style="5" customWidth="1"/>
    <col min="7679" max="7681" width="0" style="5" hidden="1" customWidth="1"/>
    <col min="7682" max="7682" width="7.42578125" style="5" customWidth="1"/>
    <col min="7683" max="7683" width="5.42578125" style="5" customWidth="1"/>
    <col min="7684" max="7684" width="0" style="5" hidden="1" customWidth="1"/>
    <col min="7685" max="7914" width="9.140625" style="5"/>
    <col min="7915" max="7916" width="4.140625" style="5" customWidth="1"/>
    <col min="7917" max="7920" width="6.28515625" style="5" customWidth="1"/>
    <col min="7921" max="7921" width="4.140625" style="5" customWidth="1"/>
    <col min="7922" max="7922" width="0" style="5" hidden="1" customWidth="1"/>
    <col min="7923" max="7924" width="4.140625" style="5" customWidth="1"/>
    <col min="7925" max="7925" width="0.5703125" style="5" customWidth="1"/>
    <col min="7926" max="7926" width="0" style="5" hidden="1" customWidth="1"/>
    <col min="7927" max="7928" width="3.5703125" style="5" customWidth="1"/>
    <col min="7929" max="7929" width="0.42578125" style="5" customWidth="1"/>
    <col min="7930" max="7930" width="0" style="5" hidden="1" customWidth="1"/>
    <col min="7931" max="7933" width="3.28515625" style="5" customWidth="1"/>
    <col min="7934" max="7934" width="2.7109375" style="5" customWidth="1"/>
    <col min="7935" max="7937" width="0" style="5" hidden="1" customWidth="1"/>
    <col min="7938" max="7938" width="7.42578125" style="5" customWidth="1"/>
    <col min="7939" max="7939" width="5.42578125" style="5" customWidth="1"/>
    <col min="7940" max="7940" width="0" style="5" hidden="1" customWidth="1"/>
    <col min="7941" max="8170" width="9.140625" style="5"/>
    <col min="8171" max="8172" width="4.140625" style="5" customWidth="1"/>
    <col min="8173" max="8176" width="6.28515625" style="5" customWidth="1"/>
    <col min="8177" max="8177" width="4.140625" style="5" customWidth="1"/>
    <col min="8178" max="8178" width="0" style="5" hidden="1" customWidth="1"/>
    <col min="8179" max="8180" width="4.140625" style="5" customWidth="1"/>
    <col min="8181" max="8181" width="0.5703125" style="5" customWidth="1"/>
    <col min="8182" max="8182" width="0" style="5" hidden="1" customWidth="1"/>
    <col min="8183" max="8184" width="3.5703125" style="5" customWidth="1"/>
    <col min="8185" max="8185" width="0.42578125" style="5" customWidth="1"/>
    <col min="8186" max="8186" width="0" style="5" hidden="1" customWidth="1"/>
    <col min="8187" max="8189" width="3.28515625" style="5" customWidth="1"/>
    <col min="8190" max="8190" width="2.7109375" style="5" customWidth="1"/>
    <col min="8191" max="8193" width="0" style="5" hidden="1" customWidth="1"/>
    <col min="8194" max="8194" width="7.42578125" style="5" customWidth="1"/>
    <col min="8195" max="8195" width="5.42578125" style="5" customWidth="1"/>
    <col min="8196" max="8196" width="0" style="5" hidden="1" customWidth="1"/>
    <col min="8197" max="8426" width="9.140625" style="5"/>
    <col min="8427" max="8428" width="4.140625" style="5" customWidth="1"/>
    <col min="8429" max="8432" width="6.28515625" style="5" customWidth="1"/>
    <col min="8433" max="8433" width="4.140625" style="5" customWidth="1"/>
    <col min="8434" max="8434" width="0" style="5" hidden="1" customWidth="1"/>
    <col min="8435" max="8436" width="4.140625" style="5" customWidth="1"/>
    <col min="8437" max="8437" width="0.5703125" style="5" customWidth="1"/>
    <col min="8438" max="8438" width="0" style="5" hidden="1" customWidth="1"/>
    <col min="8439" max="8440" width="3.5703125" style="5" customWidth="1"/>
    <col min="8441" max="8441" width="0.42578125" style="5" customWidth="1"/>
    <col min="8442" max="8442" width="0" style="5" hidden="1" customWidth="1"/>
    <col min="8443" max="8445" width="3.28515625" style="5" customWidth="1"/>
    <col min="8446" max="8446" width="2.7109375" style="5" customWidth="1"/>
    <col min="8447" max="8449" width="0" style="5" hidden="1" customWidth="1"/>
    <col min="8450" max="8450" width="7.42578125" style="5" customWidth="1"/>
    <col min="8451" max="8451" width="5.42578125" style="5" customWidth="1"/>
    <col min="8452" max="8452" width="0" style="5" hidden="1" customWidth="1"/>
    <col min="8453" max="8682" width="9.140625" style="5"/>
    <col min="8683" max="8684" width="4.140625" style="5" customWidth="1"/>
    <col min="8685" max="8688" width="6.28515625" style="5" customWidth="1"/>
    <col min="8689" max="8689" width="4.140625" style="5" customWidth="1"/>
    <col min="8690" max="8690" width="0" style="5" hidden="1" customWidth="1"/>
    <col min="8691" max="8692" width="4.140625" style="5" customWidth="1"/>
    <col min="8693" max="8693" width="0.5703125" style="5" customWidth="1"/>
    <col min="8694" max="8694" width="0" style="5" hidden="1" customWidth="1"/>
    <col min="8695" max="8696" width="3.5703125" style="5" customWidth="1"/>
    <col min="8697" max="8697" width="0.42578125" style="5" customWidth="1"/>
    <col min="8698" max="8698" width="0" style="5" hidden="1" customWidth="1"/>
    <col min="8699" max="8701" width="3.28515625" style="5" customWidth="1"/>
    <col min="8702" max="8702" width="2.7109375" style="5" customWidth="1"/>
    <col min="8703" max="8705" width="0" style="5" hidden="1" customWidth="1"/>
    <col min="8706" max="8706" width="7.42578125" style="5" customWidth="1"/>
    <col min="8707" max="8707" width="5.42578125" style="5" customWidth="1"/>
    <col min="8708" max="8708" width="0" style="5" hidden="1" customWidth="1"/>
    <col min="8709" max="8938" width="9.140625" style="5"/>
    <col min="8939" max="8940" width="4.140625" style="5" customWidth="1"/>
    <col min="8941" max="8944" width="6.28515625" style="5" customWidth="1"/>
    <col min="8945" max="8945" width="4.140625" style="5" customWidth="1"/>
    <col min="8946" max="8946" width="0" style="5" hidden="1" customWidth="1"/>
    <col min="8947" max="8948" width="4.140625" style="5" customWidth="1"/>
    <col min="8949" max="8949" width="0.5703125" style="5" customWidth="1"/>
    <col min="8950" max="8950" width="0" style="5" hidden="1" customWidth="1"/>
    <col min="8951" max="8952" width="3.5703125" style="5" customWidth="1"/>
    <col min="8953" max="8953" width="0.42578125" style="5" customWidth="1"/>
    <col min="8954" max="8954" width="0" style="5" hidden="1" customWidth="1"/>
    <col min="8955" max="8957" width="3.28515625" style="5" customWidth="1"/>
    <col min="8958" max="8958" width="2.7109375" style="5" customWidth="1"/>
    <col min="8959" max="8961" width="0" style="5" hidden="1" customWidth="1"/>
    <col min="8962" max="8962" width="7.42578125" style="5" customWidth="1"/>
    <col min="8963" max="8963" width="5.42578125" style="5" customWidth="1"/>
    <col min="8964" max="8964" width="0" style="5" hidden="1" customWidth="1"/>
    <col min="8965" max="9194" width="9.140625" style="5"/>
    <col min="9195" max="9196" width="4.140625" style="5" customWidth="1"/>
    <col min="9197" max="9200" width="6.28515625" style="5" customWidth="1"/>
    <col min="9201" max="9201" width="4.140625" style="5" customWidth="1"/>
    <col min="9202" max="9202" width="0" style="5" hidden="1" customWidth="1"/>
    <col min="9203" max="9204" width="4.140625" style="5" customWidth="1"/>
    <col min="9205" max="9205" width="0.5703125" style="5" customWidth="1"/>
    <col min="9206" max="9206" width="0" style="5" hidden="1" customWidth="1"/>
    <col min="9207" max="9208" width="3.5703125" style="5" customWidth="1"/>
    <col min="9209" max="9209" width="0.42578125" style="5" customWidth="1"/>
    <col min="9210" max="9210" width="0" style="5" hidden="1" customWidth="1"/>
    <col min="9211" max="9213" width="3.28515625" style="5" customWidth="1"/>
    <col min="9214" max="9214" width="2.7109375" style="5" customWidth="1"/>
    <col min="9215" max="9217" width="0" style="5" hidden="1" customWidth="1"/>
    <col min="9218" max="9218" width="7.42578125" style="5" customWidth="1"/>
    <col min="9219" max="9219" width="5.42578125" style="5" customWidth="1"/>
    <col min="9220" max="9220" width="0" style="5" hidden="1" customWidth="1"/>
    <col min="9221" max="9450" width="9.140625" style="5"/>
    <col min="9451" max="9452" width="4.140625" style="5" customWidth="1"/>
    <col min="9453" max="9456" width="6.28515625" style="5" customWidth="1"/>
    <col min="9457" max="9457" width="4.140625" style="5" customWidth="1"/>
    <col min="9458" max="9458" width="0" style="5" hidden="1" customWidth="1"/>
    <col min="9459" max="9460" width="4.140625" style="5" customWidth="1"/>
    <col min="9461" max="9461" width="0.5703125" style="5" customWidth="1"/>
    <col min="9462" max="9462" width="0" style="5" hidden="1" customWidth="1"/>
    <col min="9463" max="9464" width="3.5703125" style="5" customWidth="1"/>
    <col min="9465" max="9465" width="0.42578125" style="5" customWidth="1"/>
    <col min="9466" max="9466" width="0" style="5" hidden="1" customWidth="1"/>
    <col min="9467" max="9469" width="3.28515625" style="5" customWidth="1"/>
    <col min="9470" max="9470" width="2.7109375" style="5" customWidth="1"/>
    <col min="9471" max="9473" width="0" style="5" hidden="1" customWidth="1"/>
    <col min="9474" max="9474" width="7.42578125" style="5" customWidth="1"/>
    <col min="9475" max="9475" width="5.42578125" style="5" customWidth="1"/>
    <col min="9476" max="9476" width="0" style="5" hidden="1" customWidth="1"/>
    <col min="9477" max="9706" width="9.140625" style="5"/>
    <col min="9707" max="9708" width="4.140625" style="5" customWidth="1"/>
    <col min="9709" max="9712" width="6.28515625" style="5" customWidth="1"/>
    <col min="9713" max="9713" width="4.140625" style="5" customWidth="1"/>
    <col min="9714" max="9714" width="0" style="5" hidden="1" customWidth="1"/>
    <col min="9715" max="9716" width="4.140625" style="5" customWidth="1"/>
    <col min="9717" max="9717" width="0.5703125" style="5" customWidth="1"/>
    <col min="9718" max="9718" width="0" style="5" hidden="1" customWidth="1"/>
    <col min="9719" max="9720" width="3.5703125" style="5" customWidth="1"/>
    <col min="9721" max="9721" width="0.42578125" style="5" customWidth="1"/>
    <col min="9722" max="9722" width="0" style="5" hidden="1" customWidth="1"/>
    <col min="9723" max="9725" width="3.28515625" style="5" customWidth="1"/>
    <col min="9726" max="9726" width="2.7109375" style="5" customWidth="1"/>
    <col min="9727" max="9729" width="0" style="5" hidden="1" customWidth="1"/>
    <col min="9730" max="9730" width="7.42578125" style="5" customWidth="1"/>
    <col min="9731" max="9731" width="5.42578125" style="5" customWidth="1"/>
    <col min="9732" max="9732" width="0" style="5" hidden="1" customWidth="1"/>
    <col min="9733" max="9962" width="9.140625" style="5"/>
    <col min="9963" max="9964" width="4.140625" style="5" customWidth="1"/>
    <col min="9965" max="9968" width="6.28515625" style="5" customWidth="1"/>
    <col min="9969" max="9969" width="4.140625" style="5" customWidth="1"/>
    <col min="9970" max="9970" width="0" style="5" hidden="1" customWidth="1"/>
    <col min="9971" max="9972" width="4.140625" style="5" customWidth="1"/>
    <col min="9973" max="9973" width="0.5703125" style="5" customWidth="1"/>
    <col min="9974" max="9974" width="0" style="5" hidden="1" customWidth="1"/>
    <col min="9975" max="9976" width="3.5703125" style="5" customWidth="1"/>
    <col min="9977" max="9977" width="0.42578125" style="5" customWidth="1"/>
    <col min="9978" max="9978" width="0" style="5" hidden="1" customWidth="1"/>
    <col min="9979" max="9981" width="3.28515625" style="5" customWidth="1"/>
    <col min="9982" max="9982" width="2.7109375" style="5" customWidth="1"/>
    <col min="9983" max="9985" width="0" style="5" hidden="1" customWidth="1"/>
    <col min="9986" max="9986" width="7.42578125" style="5" customWidth="1"/>
    <col min="9987" max="9987" width="5.42578125" style="5" customWidth="1"/>
    <col min="9988" max="9988" width="0" style="5" hidden="1" customWidth="1"/>
    <col min="9989" max="10218" width="9.140625" style="5"/>
    <col min="10219" max="10220" width="4.140625" style="5" customWidth="1"/>
    <col min="10221" max="10224" width="6.28515625" style="5" customWidth="1"/>
    <col min="10225" max="10225" width="4.140625" style="5" customWidth="1"/>
    <col min="10226" max="10226" width="0" style="5" hidden="1" customWidth="1"/>
    <col min="10227" max="10228" width="4.140625" style="5" customWidth="1"/>
    <col min="10229" max="10229" width="0.5703125" style="5" customWidth="1"/>
    <col min="10230" max="10230" width="0" style="5" hidden="1" customWidth="1"/>
    <col min="10231" max="10232" width="3.5703125" style="5" customWidth="1"/>
    <col min="10233" max="10233" width="0.42578125" style="5" customWidth="1"/>
    <col min="10234" max="10234" width="0" style="5" hidden="1" customWidth="1"/>
    <col min="10235" max="10237" width="3.28515625" style="5" customWidth="1"/>
    <col min="10238" max="10238" width="2.7109375" style="5" customWidth="1"/>
    <col min="10239" max="10241" width="0" style="5" hidden="1" customWidth="1"/>
    <col min="10242" max="10242" width="7.42578125" style="5" customWidth="1"/>
    <col min="10243" max="10243" width="5.42578125" style="5" customWidth="1"/>
    <col min="10244" max="10244" width="0" style="5" hidden="1" customWidth="1"/>
    <col min="10245" max="10474" width="9.140625" style="5"/>
    <col min="10475" max="10476" width="4.140625" style="5" customWidth="1"/>
    <col min="10477" max="10480" width="6.28515625" style="5" customWidth="1"/>
    <col min="10481" max="10481" width="4.140625" style="5" customWidth="1"/>
    <col min="10482" max="10482" width="0" style="5" hidden="1" customWidth="1"/>
    <col min="10483" max="10484" width="4.140625" style="5" customWidth="1"/>
    <col min="10485" max="10485" width="0.5703125" style="5" customWidth="1"/>
    <col min="10486" max="10486" width="0" style="5" hidden="1" customWidth="1"/>
    <col min="10487" max="10488" width="3.5703125" style="5" customWidth="1"/>
    <col min="10489" max="10489" width="0.42578125" style="5" customWidth="1"/>
    <col min="10490" max="10490" width="0" style="5" hidden="1" customWidth="1"/>
    <col min="10491" max="10493" width="3.28515625" style="5" customWidth="1"/>
    <col min="10494" max="10494" width="2.7109375" style="5" customWidth="1"/>
    <col min="10495" max="10497" width="0" style="5" hidden="1" customWidth="1"/>
    <col min="10498" max="10498" width="7.42578125" style="5" customWidth="1"/>
    <col min="10499" max="10499" width="5.42578125" style="5" customWidth="1"/>
    <col min="10500" max="10500" width="0" style="5" hidden="1" customWidth="1"/>
    <col min="10501" max="10730" width="9.140625" style="5"/>
    <col min="10731" max="10732" width="4.140625" style="5" customWidth="1"/>
    <col min="10733" max="10736" width="6.28515625" style="5" customWidth="1"/>
    <col min="10737" max="10737" width="4.140625" style="5" customWidth="1"/>
    <col min="10738" max="10738" width="0" style="5" hidden="1" customWidth="1"/>
    <col min="10739" max="10740" width="4.140625" style="5" customWidth="1"/>
    <col min="10741" max="10741" width="0.5703125" style="5" customWidth="1"/>
    <col min="10742" max="10742" width="0" style="5" hidden="1" customWidth="1"/>
    <col min="10743" max="10744" width="3.5703125" style="5" customWidth="1"/>
    <col min="10745" max="10745" width="0.42578125" style="5" customWidth="1"/>
    <col min="10746" max="10746" width="0" style="5" hidden="1" customWidth="1"/>
    <col min="10747" max="10749" width="3.28515625" style="5" customWidth="1"/>
    <col min="10750" max="10750" width="2.7109375" style="5" customWidth="1"/>
    <col min="10751" max="10753" width="0" style="5" hidden="1" customWidth="1"/>
    <col min="10754" max="10754" width="7.42578125" style="5" customWidth="1"/>
    <col min="10755" max="10755" width="5.42578125" style="5" customWidth="1"/>
    <col min="10756" max="10756" width="0" style="5" hidden="1" customWidth="1"/>
    <col min="10757" max="10986" width="9.140625" style="5"/>
    <col min="10987" max="10988" width="4.140625" style="5" customWidth="1"/>
    <col min="10989" max="10992" width="6.28515625" style="5" customWidth="1"/>
    <col min="10993" max="10993" width="4.140625" style="5" customWidth="1"/>
    <col min="10994" max="10994" width="0" style="5" hidden="1" customWidth="1"/>
    <col min="10995" max="10996" width="4.140625" style="5" customWidth="1"/>
    <col min="10997" max="10997" width="0.5703125" style="5" customWidth="1"/>
    <col min="10998" max="10998" width="0" style="5" hidden="1" customWidth="1"/>
    <col min="10999" max="11000" width="3.5703125" style="5" customWidth="1"/>
    <col min="11001" max="11001" width="0.42578125" style="5" customWidth="1"/>
    <col min="11002" max="11002" width="0" style="5" hidden="1" customWidth="1"/>
    <col min="11003" max="11005" width="3.28515625" style="5" customWidth="1"/>
    <col min="11006" max="11006" width="2.7109375" style="5" customWidth="1"/>
    <col min="11007" max="11009" width="0" style="5" hidden="1" customWidth="1"/>
    <col min="11010" max="11010" width="7.42578125" style="5" customWidth="1"/>
    <col min="11011" max="11011" width="5.42578125" style="5" customWidth="1"/>
    <col min="11012" max="11012" width="0" style="5" hidden="1" customWidth="1"/>
    <col min="11013" max="11242" width="9.140625" style="5"/>
    <col min="11243" max="11244" width="4.140625" style="5" customWidth="1"/>
    <col min="11245" max="11248" width="6.28515625" style="5" customWidth="1"/>
    <col min="11249" max="11249" width="4.140625" style="5" customWidth="1"/>
    <col min="11250" max="11250" width="0" style="5" hidden="1" customWidth="1"/>
    <col min="11251" max="11252" width="4.140625" style="5" customWidth="1"/>
    <col min="11253" max="11253" width="0.5703125" style="5" customWidth="1"/>
    <col min="11254" max="11254" width="0" style="5" hidden="1" customWidth="1"/>
    <col min="11255" max="11256" width="3.5703125" style="5" customWidth="1"/>
    <col min="11257" max="11257" width="0.42578125" style="5" customWidth="1"/>
    <col min="11258" max="11258" width="0" style="5" hidden="1" customWidth="1"/>
    <col min="11259" max="11261" width="3.28515625" style="5" customWidth="1"/>
    <col min="11262" max="11262" width="2.7109375" style="5" customWidth="1"/>
    <col min="11263" max="11265" width="0" style="5" hidden="1" customWidth="1"/>
    <col min="11266" max="11266" width="7.42578125" style="5" customWidth="1"/>
    <col min="11267" max="11267" width="5.42578125" style="5" customWidth="1"/>
    <col min="11268" max="11268" width="0" style="5" hidden="1" customWidth="1"/>
    <col min="11269" max="11498" width="9.140625" style="5"/>
    <col min="11499" max="11500" width="4.140625" style="5" customWidth="1"/>
    <col min="11501" max="11504" width="6.28515625" style="5" customWidth="1"/>
    <col min="11505" max="11505" width="4.140625" style="5" customWidth="1"/>
    <col min="11506" max="11506" width="0" style="5" hidden="1" customWidth="1"/>
    <col min="11507" max="11508" width="4.140625" style="5" customWidth="1"/>
    <col min="11509" max="11509" width="0.5703125" style="5" customWidth="1"/>
    <col min="11510" max="11510" width="0" style="5" hidden="1" customWidth="1"/>
    <col min="11511" max="11512" width="3.5703125" style="5" customWidth="1"/>
    <col min="11513" max="11513" width="0.42578125" style="5" customWidth="1"/>
    <col min="11514" max="11514" width="0" style="5" hidden="1" customWidth="1"/>
    <col min="11515" max="11517" width="3.28515625" style="5" customWidth="1"/>
    <col min="11518" max="11518" width="2.7109375" style="5" customWidth="1"/>
    <col min="11519" max="11521" width="0" style="5" hidden="1" customWidth="1"/>
    <col min="11522" max="11522" width="7.42578125" style="5" customWidth="1"/>
    <col min="11523" max="11523" width="5.42578125" style="5" customWidth="1"/>
    <col min="11524" max="11524" width="0" style="5" hidden="1" customWidth="1"/>
    <col min="11525" max="11754" width="9.140625" style="5"/>
    <col min="11755" max="11756" width="4.140625" style="5" customWidth="1"/>
    <col min="11757" max="11760" width="6.28515625" style="5" customWidth="1"/>
    <col min="11761" max="11761" width="4.140625" style="5" customWidth="1"/>
    <col min="11762" max="11762" width="0" style="5" hidden="1" customWidth="1"/>
    <col min="11763" max="11764" width="4.140625" style="5" customWidth="1"/>
    <col min="11765" max="11765" width="0.5703125" style="5" customWidth="1"/>
    <col min="11766" max="11766" width="0" style="5" hidden="1" customWidth="1"/>
    <col min="11767" max="11768" width="3.5703125" style="5" customWidth="1"/>
    <col min="11769" max="11769" width="0.42578125" style="5" customWidth="1"/>
    <col min="11770" max="11770" width="0" style="5" hidden="1" customWidth="1"/>
    <col min="11771" max="11773" width="3.28515625" style="5" customWidth="1"/>
    <col min="11774" max="11774" width="2.7109375" style="5" customWidth="1"/>
    <col min="11775" max="11777" width="0" style="5" hidden="1" customWidth="1"/>
    <col min="11778" max="11778" width="7.42578125" style="5" customWidth="1"/>
    <col min="11779" max="11779" width="5.42578125" style="5" customWidth="1"/>
    <col min="11780" max="11780" width="0" style="5" hidden="1" customWidth="1"/>
    <col min="11781" max="12010" width="9.140625" style="5"/>
    <col min="12011" max="12012" width="4.140625" style="5" customWidth="1"/>
    <col min="12013" max="12016" width="6.28515625" style="5" customWidth="1"/>
    <col min="12017" max="12017" width="4.140625" style="5" customWidth="1"/>
    <col min="12018" max="12018" width="0" style="5" hidden="1" customWidth="1"/>
    <col min="12019" max="12020" width="4.140625" style="5" customWidth="1"/>
    <col min="12021" max="12021" width="0.5703125" style="5" customWidth="1"/>
    <col min="12022" max="12022" width="0" style="5" hidden="1" customWidth="1"/>
    <col min="12023" max="12024" width="3.5703125" style="5" customWidth="1"/>
    <col min="12025" max="12025" width="0.42578125" style="5" customWidth="1"/>
    <col min="12026" max="12026" width="0" style="5" hidden="1" customWidth="1"/>
    <col min="12027" max="12029" width="3.28515625" style="5" customWidth="1"/>
    <col min="12030" max="12030" width="2.7109375" style="5" customWidth="1"/>
    <col min="12031" max="12033" width="0" style="5" hidden="1" customWidth="1"/>
    <col min="12034" max="12034" width="7.42578125" style="5" customWidth="1"/>
    <col min="12035" max="12035" width="5.42578125" style="5" customWidth="1"/>
    <col min="12036" max="12036" width="0" style="5" hidden="1" customWidth="1"/>
    <col min="12037" max="12266" width="9.140625" style="5"/>
    <col min="12267" max="12268" width="4.140625" style="5" customWidth="1"/>
    <col min="12269" max="12272" width="6.28515625" style="5" customWidth="1"/>
    <col min="12273" max="12273" width="4.140625" style="5" customWidth="1"/>
    <col min="12274" max="12274" width="0" style="5" hidden="1" customWidth="1"/>
    <col min="12275" max="12276" width="4.140625" style="5" customWidth="1"/>
    <col min="12277" max="12277" width="0.5703125" style="5" customWidth="1"/>
    <col min="12278" max="12278" width="0" style="5" hidden="1" customWidth="1"/>
    <col min="12279" max="12280" width="3.5703125" style="5" customWidth="1"/>
    <col min="12281" max="12281" width="0.42578125" style="5" customWidth="1"/>
    <col min="12282" max="12282" width="0" style="5" hidden="1" customWidth="1"/>
    <col min="12283" max="12285" width="3.28515625" style="5" customWidth="1"/>
    <col min="12286" max="12286" width="2.7109375" style="5" customWidth="1"/>
    <col min="12287" max="12289" width="0" style="5" hidden="1" customWidth="1"/>
    <col min="12290" max="12290" width="7.42578125" style="5" customWidth="1"/>
    <col min="12291" max="12291" width="5.42578125" style="5" customWidth="1"/>
    <col min="12292" max="12292" width="0" style="5" hidden="1" customWidth="1"/>
    <col min="12293" max="12522" width="9.140625" style="5"/>
    <col min="12523" max="12524" width="4.140625" style="5" customWidth="1"/>
    <col min="12525" max="12528" width="6.28515625" style="5" customWidth="1"/>
    <col min="12529" max="12529" width="4.140625" style="5" customWidth="1"/>
    <col min="12530" max="12530" width="0" style="5" hidden="1" customWidth="1"/>
    <col min="12531" max="12532" width="4.140625" style="5" customWidth="1"/>
    <col min="12533" max="12533" width="0.5703125" style="5" customWidth="1"/>
    <col min="12534" max="12534" width="0" style="5" hidden="1" customWidth="1"/>
    <col min="12535" max="12536" width="3.5703125" style="5" customWidth="1"/>
    <col min="12537" max="12537" width="0.42578125" style="5" customWidth="1"/>
    <col min="12538" max="12538" width="0" style="5" hidden="1" customWidth="1"/>
    <col min="12539" max="12541" width="3.28515625" style="5" customWidth="1"/>
    <col min="12542" max="12542" width="2.7109375" style="5" customWidth="1"/>
    <col min="12543" max="12545" width="0" style="5" hidden="1" customWidth="1"/>
    <col min="12546" max="12546" width="7.42578125" style="5" customWidth="1"/>
    <col min="12547" max="12547" width="5.42578125" style="5" customWidth="1"/>
    <col min="12548" max="12548" width="0" style="5" hidden="1" customWidth="1"/>
    <col min="12549" max="12778" width="9.140625" style="5"/>
    <col min="12779" max="12780" width="4.140625" style="5" customWidth="1"/>
    <col min="12781" max="12784" width="6.28515625" style="5" customWidth="1"/>
    <col min="12785" max="12785" width="4.140625" style="5" customWidth="1"/>
    <col min="12786" max="12786" width="0" style="5" hidden="1" customWidth="1"/>
    <col min="12787" max="12788" width="4.140625" style="5" customWidth="1"/>
    <col min="12789" max="12789" width="0.5703125" style="5" customWidth="1"/>
    <col min="12790" max="12790" width="0" style="5" hidden="1" customWidth="1"/>
    <col min="12791" max="12792" width="3.5703125" style="5" customWidth="1"/>
    <col min="12793" max="12793" width="0.42578125" style="5" customWidth="1"/>
    <col min="12794" max="12794" width="0" style="5" hidden="1" customWidth="1"/>
    <col min="12795" max="12797" width="3.28515625" style="5" customWidth="1"/>
    <col min="12798" max="12798" width="2.7109375" style="5" customWidth="1"/>
    <col min="12799" max="12801" width="0" style="5" hidden="1" customWidth="1"/>
    <col min="12802" max="12802" width="7.42578125" style="5" customWidth="1"/>
    <col min="12803" max="12803" width="5.42578125" style="5" customWidth="1"/>
    <col min="12804" max="12804" width="0" style="5" hidden="1" customWidth="1"/>
    <col min="12805" max="13034" width="9.140625" style="5"/>
    <col min="13035" max="13036" width="4.140625" style="5" customWidth="1"/>
    <col min="13037" max="13040" width="6.28515625" style="5" customWidth="1"/>
    <col min="13041" max="13041" width="4.140625" style="5" customWidth="1"/>
    <col min="13042" max="13042" width="0" style="5" hidden="1" customWidth="1"/>
    <col min="13043" max="13044" width="4.140625" style="5" customWidth="1"/>
    <col min="13045" max="13045" width="0.5703125" style="5" customWidth="1"/>
    <col min="13046" max="13046" width="0" style="5" hidden="1" customWidth="1"/>
    <col min="13047" max="13048" width="3.5703125" style="5" customWidth="1"/>
    <col min="13049" max="13049" width="0.42578125" style="5" customWidth="1"/>
    <col min="13050" max="13050" width="0" style="5" hidden="1" customWidth="1"/>
    <col min="13051" max="13053" width="3.28515625" style="5" customWidth="1"/>
    <col min="13054" max="13054" width="2.7109375" style="5" customWidth="1"/>
    <col min="13055" max="13057" width="0" style="5" hidden="1" customWidth="1"/>
    <col min="13058" max="13058" width="7.42578125" style="5" customWidth="1"/>
    <col min="13059" max="13059" width="5.42578125" style="5" customWidth="1"/>
    <col min="13060" max="13060" width="0" style="5" hidden="1" customWidth="1"/>
    <col min="13061" max="13290" width="9.140625" style="5"/>
    <col min="13291" max="13292" width="4.140625" style="5" customWidth="1"/>
    <col min="13293" max="13296" width="6.28515625" style="5" customWidth="1"/>
    <col min="13297" max="13297" width="4.140625" style="5" customWidth="1"/>
    <col min="13298" max="13298" width="0" style="5" hidden="1" customWidth="1"/>
    <col min="13299" max="13300" width="4.140625" style="5" customWidth="1"/>
    <col min="13301" max="13301" width="0.5703125" style="5" customWidth="1"/>
    <col min="13302" max="13302" width="0" style="5" hidden="1" customWidth="1"/>
    <col min="13303" max="13304" width="3.5703125" style="5" customWidth="1"/>
    <col min="13305" max="13305" width="0.42578125" style="5" customWidth="1"/>
    <col min="13306" max="13306" width="0" style="5" hidden="1" customWidth="1"/>
    <col min="13307" max="13309" width="3.28515625" style="5" customWidth="1"/>
    <col min="13310" max="13310" width="2.7109375" style="5" customWidth="1"/>
    <col min="13311" max="13313" width="0" style="5" hidden="1" customWidth="1"/>
    <col min="13314" max="13314" width="7.42578125" style="5" customWidth="1"/>
    <col min="13315" max="13315" width="5.42578125" style="5" customWidth="1"/>
    <col min="13316" max="13316" width="0" style="5" hidden="1" customWidth="1"/>
    <col min="13317" max="13546" width="9.140625" style="5"/>
    <col min="13547" max="13548" width="4.140625" style="5" customWidth="1"/>
    <col min="13549" max="13552" width="6.28515625" style="5" customWidth="1"/>
    <col min="13553" max="13553" width="4.140625" style="5" customWidth="1"/>
    <col min="13554" max="13554" width="0" style="5" hidden="1" customWidth="1"/>
    <col min="13555" max="13556" width="4.140625" style="5" customWidth="1"/>
    <col min="13557" max="13557" width="0.5703125" style="5" customWidth="1"/>
    <col min="13558" max="13558" width="0" style="5" hidden="1" customWidth="1"/>
    <col min="13559" max="13560" width="3.5703125" style="5" customWidth="1"/>
    <col min="13561" max="13561" width="0.42578125" style="5" customWidth="1"/>
    <col min="13562" max="13562" width="0" style="5" hidden="1" customWidth="1"/>
    <col min="13563" max="13565" width="3.28515625" style="5" customWidth="1"/>
    <col min="13566" max="13566" width="2.7109375" style="5" customWidth="1"/>
    <col min="13567" max="13569" width="0" style="5" hidden="1" customWidth="1"/>
    <col min="13570" max="13570" width="7.42578125" style="5" customWidth="1"/>
    <col min="13571" max="13571" width="5.42578125" style="5" customWidth="1"/>
    <col min="13572" max="13572" width="0" style="5" hidden="1" customWidth="1"/>
    <col min="13573" max="13802" width="9.140625" style="5"/>
    <col min="13803" max="13804" width="4.140625" style="5" customWidth="1"/>
    <col min="13805" max="13808" width="6.28515625" style="5" customWidth="1"/>
    <col min="13809" max="13809" width="4.140625" style="5" customWidth="1"/>
    <col min="13810" max="13810" width="0" style="5" hidden="1" customWidth="1"/>
    <col min="13811" max="13812" width="4.140625" style="5" customWidth="1"/>
    <col min="13813" max="13813" width="0.5703125" style="5" customWidth="1"/>
    <col min="13814" max="13814" width="0" style="5" hidden="1" customWidth="1"/>
    <col min="13815" max="13816" width="3.5703125" style="5" customWidth="1"/>
    <col min="13817" max="13817" width="0.42578125" style="5" customWidth="1"/>
    <col min="13818" max="13818" width="0" style="5" hidden="1" customWidth="1"/>
    <col min="13819" max="13821" width="3.28515625" style="5" customWidth="1"/>
    <col min="13822" max="13822" width="2.7109375" style="5" customWidth="1"/>
    <col min="13823" max="13825" width="0" style="5" hidden="1" customWidth="1"/>
    <col min="13826" max="13826" width="7.42578125" style="5" customWidth="1"/>
    <col min="13827" max="13827" width="5.42578125" style="5" customWidth="1"/>
    <col min="13828" max="13828" width="0" style="5" hidden="1" customWidth="1"/>
    <col min="13829" max="14058" width="9.140625" style="5"/>
    <col min="14059" max="14060" width="4.140625" style="5" customWidth="1"/>
    <col min="14061" max="14064" width="6.28515625" style="5" customWidth="1"/>
    <col min="14065" max="14065" width="4.140625" style="5" customWidth="1"/>
    <col min="14066" max="14066" width="0" style="5" hidden="1" customWidth="1"/>
    <col min="14067" max="14068" width="4.140625" style="5" customWidth="1"/>
    <col min="14069" max="14069" width="0.5703125" style="5" customWidth="1"/>
    <col min="14070" max="14070" width="0" style="5" hidden="1" customWidth="1"/>
    <col min="14071" max="14072" width="3.5703125" style="5" customWidth="1"/>
    <col min="14073" max="14073" width="0.42578125" style="5" customWidth="1"/>
    <col min="14074" max="14074" width="0" style="5" hidden="1" customWidth="1"/>
    <col min="14075" max="14077" width="3.28515625" style="5" customWidth="1"/>
    <col min="14078" max="14078" width="2.7109375" style="5" customWidth="1"/>
    <col min="14079" max="14081" width="0" style="5" hidden="1" customWidth="1"/>
    <col min="14082" max="14082" width="7.42578125" style="5" customWidth="1"/>
    <col min="14083" max="14083" width="5.42578125" style="5" customWidth="1"/>
    <col min="14084" max="14084" width="0" style="5" hidden="1" customWidth="1"/>
    <col min="14085" max="14314" width="9.140625" style="5"/>
    <col min="14315" max="14316" width="4.140625" style="5" customWidth="1"/>
    <col min="14317" max="14320" width="6.28515625" style="5" customWidth="1"/>
    <col min="14321" max="14321" width="4.140625" style="5" customWidth="1"/>
    <col min="14322" max="14322" width="0" style="5" hidden="1" customWidth="1"/>
    <col min="14323" max="14324" width="4.140625" style="5" customWidth="1"/>
    <col min="14325" max="14325" width="0.5703125" style="5" customWidth="1"/>
    <col min="14326" max="14326" width="0" style="5" hidden="1" customWidth="1"/>
    <col min="14327" max="14328" width="3.5703125" style="5" customWidth="1"/>
    <col min="14329" max="14329" width="0.42578125" style="5" customWidth="1"/>
    <col min="14330" max="14330" width="0" style="5" hidden="1" customWidth="1"/>
    <col min="14331" max="14333" width="3.28515625" style="5" customWidth="1"/>
    <col min="14334" max="14334" width="2.7109375" style="5" customWidth="1"/>
    <col min="14335" max="14337" width="0" style="5" hidden="1" customWidth="1"/>
    <col min="14338" max="14338" width="7.42578125" style="5" customWidth="1"/>
    <col min="14339" max="14339" width="5.42578125" style="5" customWidth="1"/>
    <col min="14340" max="14340" width="0" style="5" hidden="1" customWidth="1"/>
    <col min="14341" max="14570" width="9.140625" style="5"/>
    <col min="14571" max="14572" width="4.140625" style="5" customWidth="1"/>
    <col min="14573" max="14576" width="6.28515625" style="5" customWidth="1"/>
    <col min="14577" max="14577" width="4.140625" style="5" customWidth="1"/>
    <col min="14578" max="14578" width="0" style="5" hidden="1" customWidth="1"/>
    <col min="14579" max="14580" width="4.140625" style="5" customWidth="1"/>
    <col min="14581" max="14581" width="0.5703125" style="5" customWidth="1"/>
    <col min="14582" max="14582" width="0" style="5" hidden="1" customWidth="1"/>
    <col min="14583" max="14584" width="3.5703125" style="5" customWidth="1"/>
    <col min="14585" max="14585" width="0.42578125" style="5" customWidth="1"/>
    <col min="14586" max="14586" width="0" style="5" hidden="1" customWidth="1"/>
    <col min="14587" max="14589" width="3.28515625" style="5" customWidth="1"/>
    <col min="14590" max="14590" width="2.7109375" style="5" customWidth="1"/>
    <col min="14591" max="14593" width="0" style="5" hidden="1" customWidth="1"/>
    <col min="14594" max="14594" width="7.42578125" style="5" customWidth="1"/>
    <col min="14595" max="14595" width="5.42578125" style="5" customWidth="1"/>
    <col min="14596" max="14596" width="0" style="5" hidden="1" customWidth="1"/>
    <col min="14597" max="14826" width="9.140625" style="5"/>
    <col min="14827" max="14828" width="4.140625" style="5" customWidth="1"/>
    <col min="14829" max="14832" width="6.28515625" style="5" customWidth="1"/>
    <col min="14833" max="14833" width="4.140625" style="5" customWidth="1"/>
    <col min="14834" max="14834" width="0" style="5" hidden="1" customWidth="1"/>
    <col min="14835" max="14836" width="4.140625" style="5" customWidth="1"/>
    <col min="14837" max="14837" width="0.5703125" style="5" customWidth="1"/>
    <col min="14838" max="14838" width="0" style="5" hidden="1" customWidth="1"/>
    <col min="14839" max="14840" width="3.5703125" style="5" customWidth="1"/>
    <col min="14841" max="14841" width="0.42578125" style="5" customWidth="1"/>
    <col min="14842" max="14842" width="0" style="5" hidden="1" customWidth="1"/>
    <col min="14843" max="14845" width="3.28515625" style="5" customWidth="1"/>
    <col min="14846" max="14846" width="2.7109375" style="5" customWidth="1"/>
    <col min="14847" max="14849" width="0" style="5" hidden="1" customWidth="1"/>
    <col min="14850" max="14850" width="7.42578125" style="5" customWidth="1"/>
    <col min="14851" max="14851" width="5.42578125" style="5" customWidth="1"/>
    <col min="14852" max="14852" width="0" style="5" hidden="1" customWidth="1"/>
    <col min="14853" max="15082" width="9.140625" style="5"/>
    <col min="15083" max="15084" width="4.140625" style="5" customWidth="1"/>
    <col min="15085" max="15088" width="6.28515625" style="5" customWidth="1"/>
    <col min="15089" max="15089" width="4.140625" style="5" customWidth="1"/>
    <col min="15090" max="15090" width="0" style="5" hidden="1" customWidth="1"/>
    <col min="15091" max="15092" width="4.140625" style="5" customWidth="1"/>
    <col min="15093" max="15093" width="0.5703125" style="5" customWidth="1"/>
    <col min="15094" max="15094" width="0" style="5" hidden="1" customWidth="1"/>
    <col min="15095" max="15096" width="3.5703125" style="5" customWidth="1"/>
    <col min="15097" max="15097" width="0.42578125" style="5" customWidth="1"/>
    <col min="15098" max="15098" width="0" style="5" hidden="1" customWidth="1"/>
    <col min="15099" max="15101" width="3.28515625" style="5" customWidth="1"/>
    <col min="15102" max="15102" width="2.7109375" style="5" customWidth="1"/>
    <col min="15103" max="15105" width="0" style="5" hidden="1" customWidth="1"/>
    <col min="15106" max="15106" width="7.42578125" style="5" customWidth="1"/>
    <col min="15107" max="15107" width="5.42578125" style="5" customWidth="1"/>
    <col min="15108" max="15108" width="0" style="5" hidden="1" customWidth="1"/>
    <col min="15109" max="15338" width="9.140625" style="5"/>
    <col min="15339" max="15340" width="4.140625" style="5" customWidth="1"/>
    <col min="15341" max="15344" width="6.28515625" style="5" customWidth="1"/>
    <col min="15345" max="15345" width="4.140625" style="5" customWidth="1"/>
    <col min="15346" max="15346" width="0" style="5" hidden="1" customWidth="1"/>
    <col min="15347" max="15348" width="4.140625" style="5" customWidth="1"/>
    <col min="15349" max="15349" width="0.5703125" style="5" customWidth="1"/>
    <col min="15350" max="15350" width="0" style="5" hidden="1" customWidth="1"/>
    <col min="15351" max="15352" width="3.5703125" style="5" customWidth="1"/>
    <col min="15353" max="15353" width="0.42578125" style="5" customWidth="1"/>
    <col min="15354" max="15354" width="0" style="5" hidden="1" customWidth="1"/>
    <col min="15355" max="15357" width="3.28515625" style="5" customWidth="1"/>
    <col min="15358" max="15358" width="2.7109375" style="5" customWidth="1"/>
    <col min="15359" max="15361" width="0" style="5" hidden="1" customWidth="1"/>
    <col min="15362" max="15362" width="7.42578125" style="5" customWidth="1"/>
    <col min="15363" max="15363" width="5.42578125" style="5" customWidth="1"/>
    <col min="15364" max="15364" width="0" style="5" hidden="1" customWidth="1"/>
    <col min="15365" max="15594" width="9.140625" style="5"/>
    <col min="15595" max="15596" width="4.140625" style="5" customWidth="1"/>
    <col min="15597" max="15600" width="6.28515625" style="5" customWidth="1"/>
    <col min="15601" max="15601" width="4.140625" style="5" customWidth="1"/>
    <col min="15602" max="15602" width="0" style="5" hidden="1" customWidth="1"/>
    <col min="15603" max="15604" width="4.140625" style="5" customWidth="1"/>
    <col min="15605" max="15605" width="0.5703125" style="5" customWidth="1"/>
    <col min="15606" max="15606" width="0" style="5" hidden="1" customWidth="1"/>
    <col min="15607" max="15608" width="3.5703125" style="5" customWidth="1"/>
    <col min="15609" max="15609" width="0.42578125" style="5" customWidth="1"/>
    <col min="15610" max="15610" width="0" style="5" hidden="1" customWidth="1"/>
    <col min="15611" max="15613" width="3.28515625" style="5" customWidth="1"/>
    <col min="15614" max="15614" width="2.7109375" style="5" customWidth="1"/>
    <col min="15615" max="15617" width="0" style="5" hidden="1" customWidth="1"/>
    <col min="15618" max="15618" width="7.42578125" style="5" customWidth="1"/>
    <col min="15619" max="15619" width="5.42578125" style="5" customWidth="1"/>
    <col min="15620" max="15620" width="0" style="5" hidden="1" customWidth="1"/>
    <col min="15621" max="15850" width="9.140625" style="5"/>
    <col min="15851" max="15852" width="4.140625" style="5" customWidth="1"/>
    <col min="15853" max="15856" width="6.28515625" style="5" customWidth="1"/>
    <col min="15857" max="15857" width="4.140625" style="5" customWidth="1"/>
    <col min="15858" max="15858" width="0" style="5" hidden="1" customWidth="1"/>
    <col min="15859" max="15860" width="4.140625" style="5" customWidth="1"/>
    <col min="15861" max="15861" width="0.5703125" style="5" customWidth="1"/>
    <col min="15862" max="15862" width="0" style="5" hidden="1" customWidth="1"/>
    <col min="15863" max="15864" width="3.5703125" style="5" customWidth="1"/>
    <col min="15865" max="15865" width="0.42578125" style="5" customWidth="1"/>
    <col min="15866" max="15866" width="0" style="5" hidden="1" customWidth="1"/>
    <col min="15867" max="15869" width="3.28515625" style="5" customWidth="1"/>
    <col min="15870" max="15870" width="2.7109375" style="5" customWidth="1"/>
    <col min="15871" max="15873" width="0" style="5" hidden="1" customWidth="1"/>
    <col min="15874" max="15874" width="7.42578125" style="5" customWidth="1"/>
    <col min="15875" max="15875" width="5.42578125" style="5" customWidth="1"/>
    <col min="15876" max="15876" width="0" style="5" hidden="1" customWidth="1"/>
    <col min="15877" max="16106" width="9.140625" style="5"/>
    <col min="16107" max="16108" width="4.140625" style="5" customWidth="1"/>
    <col min="16109" max="16112" width="6.28515625" style="5" customWidth="1"/>
    <col min="16113" max="16113" width="4.140625" style="5" customWidth="1"/>
    <col min="16114" max="16114" width="0" style="5" hidden="1" customWidth="1"/>
    <col min="16115" max="16116" width="4.140625" style="5" customWidth="1"/>
    <col min="16117" max="16117" width="0.5703125" style="5" customWidth="1"/>
    <col min="16118" max="16118" width="0" style="5" hidden="1" customWidth="1"/>
    <col min="16119" max="16120" width="3.5703125" style="5" customWidth="1"/>
    <col min="16121" max="16121" width="0.42578125" style="5" customWidth="1"/>
    <col min="16122" max="16122" width="0" style="5" hidden="1" customWidth="1"/>
    <col min="16123" max="16125" width="3.28515625" style="5" customWidth="1"/>
    <col min="16126" max="16126" width="2.7109375" style="5" customWidth="1"/>
    <col min="16127" max="16129" width="0" style="5" hidden="1" customWidth="1"/>
    <col min="16130" max="16130" width="7.42578125" style="5" customWidth="1"/>
    <col min="16131" max="16131" width="5.42578125" style="5" customWidth="1"/>
    <col min="16132" max="16132" width="0" style="5" hidden="1" customWidth="1"/>
    <col min="16133" max="16384" width="9.140625" style="5"/>
  </cols>
  <sheetData>
    <row r="1" spans="1:8" ht="20.25" customHeight="1">
      <c r="A1" s="36" t="s">
        <v>581</v>
      </c>
      <c r="B1" s="36"/>
      <c r="C1" s="36"/>
      <c r="D1" s="36" t="str">
        <f>Деклар!G9</f>
        <v>ИП Ахметов</v>
      </c>
      <c r="E1" s="36"/>
    </row>
    <row r="2" spans="1:8" ht="15.75" customHeight="1">
      <c r="A2" s="26" t="s">
        <v>153</v>
      </c>
      <c r="B2" s="27">
        <f>Деклар!D5</f>
        <v>111111111111</v>
      </c>
      <c r="C2" s="32"/>
      <c r="D2" s="928"/>
      <c r="E2" s="928"/>
    </row>
    <row r="3" spans="1:8" ht="16.5" customHeight="1">
      <c r="A3" s="26" t="s">
        <v>565</v>
      </c>
      <c r="B3" s="27"/>
      <c r="C3" s="27" t="str">
        <f>Деклар!G7</f>
        <v>2020 год</v>
      </c>
      <c r="D3" s="27"/>
      <c r="E3" s="27"/>
    </row>
    <row r="4" spans="1:8" ht="8.25" customHeight="1">
      <c r="A4" s="21"/>
      <c r="B4" s="21"/>
      <c r="C4" s="21"/>
      <c r="D4" s="21"/>
      <c r="E4" s="21"/>
    </row>
    <row r="5" spans="1:8" ht="15.75" customHeight="1">
      <c r="A5" s="940" t="s">
        <v>114</v>
      </c>
      <c r="B5" s="940"/>
      <c r="C5" s="940"/>
      <c r="D5" s="940"/>
      <c r="E5" s="940"/>
    </row>
    <row r="6" spans="1:8" ht="12.75" customHeight="1">
      <c r="A6" s="933" t="s">
        <v>201</v>
      </c>
      <c r="B6" s="933"/>
      <c r="C6" s="933"/>
      <c r="D6" s="933"/>
      <c r="E6" s="933"/>
    </row>
    <row r="7" spans="1:8" ht="20.25" customHeight="1">
      <c r="A7" s="933" t="s">
        <v>200</v>
      </c>
      <c r="B7" s="933"/>
      <c r="C7" s="933"/>
      <c r="D7" s="933"/>
      <c r="E7" s="933"/>
    </row>
    <row r="8" spans="1:8" ht="62.25" customHeight="1" thickBot="1">
      <c r="A8" s="38" t="s">
        <v>208</v>
      </c>
      <c r="B8" s="195" t="s">
        <v>185</v>
      </c>
      <c r="C8" s="196" t="s">
        <v>425</v>
      </c>
      <c r="D8" s="197" t="s">
        <v>186</v>
      </c>
      <c r="E8" s="198" t="s">
        <v>187</v>
      </c>
      <c r="F8" s="198" t="s">
        <v>188</v>
      </c>
      <c r="G8" s="357" t="s">
        <v>850</v>
      </c>
      <c r="H8" s="357" t="s">
        <v>851</v>
      </c>
    </row>
    <row r="9" spans="1:8" ht="13.5" thickBot="1">
      <c r="A9" s="48">
        <v>0</v>
      </c>
      <c r="B9" s="49">
        <v>1</v>
      </c>
      <c r="C9" s="49">
        <v>2</v>
      </c>
      <c r="D9" s="49">
        <v>3</v>
      </c>
      <c r="E9" s="49">
        <v>4</v>
      </c>
      <c r="F9" s="50">
        <v>5</v>
      </c>
      <c r="G9" s="356">
        <v>6</v>
      </c>
      <c r="H9" s="50">
        <v>7</v>
      </c>
    </row>
    <row r="10" spans="1:8" ht="36.75" customHeight="1" thickBot="1">
      <c r="A10" s="48"/>
      <c r="B10" s="934" t="s">
        <v>424</v>
      </c>
      <c r="C10" s="935"/>
      <c r="D10" s="936"/>
      <c r="E10" s="66">
        <f>E11+G27</f>
        <v>0</v>
      </c>
      <c r="F10" s="63">
        <f>F11+H27</f>
        <v>0</v>
      </c>
      <c r="G10" s="360">
        <f>G11+I27</f>
        <v>0</v>
      </c>
      <c r="H10" s="360">
        <f>H11+J27</f>
        <v>0</v>
      </c>
    </row>
    <row r="11" spans="1:8" ht="21.75" customHeight="1" thickBot="1">
      <c r="A11" s="48"/>
      <c r="B11" s="937" t="s">
        <v>202</v>
      </c>
      <c r="C11" s="938"/>
      <c r="D11" s="939"/>
      <c r="E11" s="64">
        <f>E12+E14+E21</f>
        <v>0</v>
      </c>
      <c r="F11" s="64">
        <f>F12+F14+F21</f>
        <v>0</v>
      </c>
      <c r="G11" s="64">
        <f>G12+G14+G21</f>
        <v>0</v>
      </c>
      <c r="H11" s="64">
        <f>H12+H14+H21</f>
        <v>0</v>
      </c>
    </row>
    <row r="12" spans="1:8" ht="26.25" customHeight="1">
      <c r="A12" s="42">
        <v>1</v>
      </c>
      <c r="B12" s="51" t="s">
        <v>189</v>
      </c>
      <c r="C12" s="534"/>
      <c r="D12" s="534"/>
      <c r="E12" s="56">
        <f>E13</f>
        <v>0</v>
      </c>
      <c r="F12" s="56">
        <f>F13</f>
        <v>0</v>
      </c>
      <c r="G12" s="56">
        <f>G13</f>
        <v>0</v>
      </c>
      <c r="H12" s="56">
        <f>H13</f>
        <v>0</v>
      </c>
    </row>
    <row r="13" spans="1:8" ht="38.25">
      <c r="A13" s="38"/>
      <c r="B13" s="58" t="s">
        <v>190</v>
      </c>
      <c r="C13" s="535"/>
      <c r="D13" s="535"/>
      <c r="E13" s="59">
        <f>C13-D13</f>
        <v>0</v>
      </c>
      <c r="F13" s="54">
        <f t="shared" ref="F13:F22" si="0">D13-C13</f>
        <v>0</v>
      </c>
      <c r="G13" s="540"/>
      <c r="H13" s="59">
        <f>E13-G13</f>
        <v>0</v>
      </c>
    </row>
    <row r="14" spans="1:8" ht="40.5">
      <c r="A14" s="33">
        <v>2</v>
      </c>
      <c r="B14" s="60" t="s">
        <v>191</v>
      </c>
      <c r="C14" s="536"/>
      <c r="D14" s="537"/>
      <c r="E14" s="57">
        <f>E15+E17+E19</f>
        <v>0</v>
      </c>
      <c r="F14" s="57">
        <f>F15+F17+F19</f>
        <v>0</v>
      </c>
      <c r="G14" s="57">
        <f>G15+G17+G19</f>
        <v>0</v>
      </c>
      <c r="H14" s="57">
        <f>H15+H17+H19</f>
        <v>0</v>
      </c>
    </row>
    <row r="15" spans="1:8" ht="24">
      <c r="A15" s="33"/>
      <c r="B15" s="61" t="s">
        <v>192</v>
      </c>
      <c r="C15" s="536"/>
      <c r="D15" s="537"/>
      <c r="E15" s="55">
        <f>SUM(E16)</f>
        <v>0</v>
      </c>
      <c r="F15" s="55">
        <f>SUM(F16)</f>
        <v>0</v>
      </c>
      <c r="G15" s="541"/>
      <c r="H15" s="59">
        <f t="shared" ref="H15:H16" si="1">E15-G15</f>
        <v>0</v>
      </c>
    </row>
    <row r="16" spans="1:8">
      <c r="A16" s="33"/>
      <c r="B16" s="52" t="s">
        <v>195</v>
      </c>
      <c r="C16" s="536"/>
      <c r="D16" s="537"/>
      <c r="E16" s="55">
        <f>C16-D16</f>
        <v>0</v>
      </c>
      <c r="F16" s="54">
        <f t="shared" si="0"/>
        <v>0</v>
      </c>
      <c r="G16" s="541"/>
      <c r="H16" s="59">
        <f t="shared" si="1"/>
        <v>0</v>
      </c>
    </row>
    <row r="17" spans="1:10" ht="60">
      <c r="A17" s="33"/>
      <c r="B17" s="37" t="s">
        <v>194</v>
      </c>
      <c r="C17" s="536"/>
      <c r="D17" s="537"/>
      <c r="E17" s="59">
        <f>C17-D17</f>
        <v>0</v>
      </c>
      <c r="F17" s="54">
        <f t="shared" si="0"/>
        <v>0</v>
      </c>
      <c r="G17" s="541"/>
      <c r="H17" s="59">
        <f>E17-G17</f>
        <v>0</v>
      </c>
    </row>
    <row r="18" spans="1:10">
      <c r="A18" s="33"/>
      <c r="B18" s="52" t="s">
        <v>196</v>
      </c>
      <c r="C18" s="536"/>
      <c r="D18" s="537"/>
      <c r="E18" s="59">
        <f>C18-D18</f>
        <v>0</v>
      </c>
      <c r="F18" s="54">
        <f t="shared" si="0"/>
        <v>0</v>
      </c>
      <c r="G18" s="541"/>
      <c r="H18" s="59">
        <f>E18-G18</f>
        <v>0</v>
      </c>
    </row>
    <row r="19" spans="1:10" ht="24">
      <c r="A19" s="33"/>
      <c r="B19" s="37" t="s">
        <v>197</v>
      </c>
      <c r="C19" s="536"/>
      <c r="D19" s="537"/>
      <c r="E19" s="59">
        <f>C19-D19</f>
        <v>0</v>
      </c>
      <c r="F19" s="54">
        <f t="shared" si="0"/>
        <v>0</v>
      </c>
      <c r="G19" s="541"/>
      <c r="H19" s="59">
        <f>E19-G19</f>
        <v>0</v>
      </c>
    </row>
    <row r="20" spans="1:10">
      <c r="A20" s="33"/>
      <c r="B20" s="61" t="s">
        <v>196</v>
      </c>
      <c r="C20" s="536"/>
      <c r="D20" s="537"/>
      <c r="E20" s="59">
        <f>C20-D20</f>
        <v>0</v>
      </c>
      <c r="F20" s="54">
        <f t="shared" si="0"/>
        <v>0</v>
      </c>
      <c r="G20" s="541"/>
      <c r="H20" s="59">
        <f>E20-G20</f>
        <v>0</v>
      </c>
    </row>
    <row r="21" spans="1:10" ht="39" customHeight="1">
      <c r="A21" s="33">
        <v>3</v>
      </c>
      <c r="B21" s="62" t="s">
        <v>198</v>
      </c>
      <c r="C21" s="536"/>
      <c r="D21" s="537"/>
      <c r="E21" s="57">
        <f>E22</f>
        <v>0</v>
      </c>
      <c r="F21" s="57">
        <f>F22</f>
        <v>0</v>
      </c>
      <c r="G21" s="57">
        <f>G22</f>
        <v>0</v>
      </c>
      <c r="H21" s="57">
        <f>H22</f>
        <v>0</v>
      </c>
    </row>
    <row r="22" spans="1:10" ht="24">
      <c r="A22" s="33"/>
      <c r="B22" s="61" t="s">
        <v>199</v>
      </c>
      <c r="C22" s="536"/>
      <c r="D22" s="537"/>
      <c r="E22" s="55">
        <f>C22-D22</f>
        <v>0</v>
      </c>
      <c r="F22" s="54">
        <f t="shared" si="0"/>
        <v>0</v>
      </c>
      <c r="G22" s="541"/>
      <c r="H22" s="55">
        <f>E22-G22</f>
        <v>0</v>
      </c>
    </row>
    <row r="25" spans="1:10" ht="75.75" customHeight="1" thickBot="1">
      <c r="A25" s="38" t="s">
        <v>208</v>
      </c>
      <c r="B25" s="39" t="s">
        <v>185</v>
      </c>
      <c r="C25" s="40" t="s">
        <v>123</v>
      </c>
      <c r="D25" s="40" t="s">
        <v>203</v>
      </c>
      <c r="E25" s="40" t="s">
        <v>204</v>
      </c>
      <c r="F25" s="67" t="s">
        <v>205</v>
      </c>
      <c r="G25" s="41" t="s">
        <v>206</v>
      </c>
      <c r="H25" s="41" t="s">
        <v>207</v>
      </c>
      <c r="I25" s="357" t="s">
        <v>850</v>
      </c>
      <c r="J25" s="357" t="s">
        <v>851</v>
      </c>
    </row>
    <row r="26" spans="1:10" ht="13.5" thickBot="1">
      <c r="A26" s="48">
        <v>0</v>
      </c>
      <c r="B26" s="49">
        <v>1</v>
      </c>
      <c r="C26" s="49">
        <v>2</v>
      </c>
      <c r="D26" s="49">
        <v>3</v>
      </c>
      <c r="E26" s="49">
        <v>4</v>
      </c>
      <c r="F26" s="49">
        <v>5</v>
      </c>
      <c r="G26" s="49">
        <v>6</v>
      </c>
      <c r="H26" s="50">
        <v>7</v>
      </c>
      <c r="I26" s="356">
        <v>8</v>
      </c>
      <c r="J26" s="50">
        <v>9</v>
      </c>
    </row>
    <row r="27" spans="1:10" ht="17.25" customHeight="1">
      <c r="A27" s="68"/>
      <c r="B27" s="930" t="s">
        <v>217</v>
      </c>
      <c r="C27" s="931"/>
      <c r="D27" s="931"/>
      <c r="E27" s="931"/>
      <c r="F27" s="932"/>
      <c r="G27" s="68">
        <f>G28+G37</f>
        <v>0</v>
      </c>
      <c r="H27" s="68">
        <f>H28+H37</f>
        <v>0</v>
      </c>
      <c r="I27" s="68">
        <f>I28+I37</f>
        <v>0</v>
      </c>
      <c r="J27" s="68">
        <f>J28+J37</f>
        <v>0</v>
      </c>
    </row>
    <row r="28" spans="1:10" ht="27">
      <c r="A28" s="23">
        <v>1</v>
      </c>
      <c r="B28" s="60" t="s">
        <v>209</v>
      </c>
      <c r="C28" s="538"/>
      <c r="D28" s="538"/>
      <c r="E28" s="539"/>
      <c r="F28" s="23">
        <f>D28-E28</f>
        <v>0</v>
      </c>
      <c r="G28" s="23">
        <f>G29+G31+G33+G35</f>
        <v>0</v>
      </c>
      <c r="H28" s="83">
        <f>H29+H31+H33+H35</f>
        <v>0</v>
      </c>
      <c r="I28" s="83">
        <f>I29+I31+I33+I35</f>
        <v>0</v>
      </c>
      <c r="J28" s="83">
        <f>J29+J31+J33+J35</f>
        <v>0</v>
      </c>
    </row>
    <row r="29" spans="1:10" ht="60">
      <c r="A29" s="23"/>
      <c r="B29" s="61" t="s">
        <v>210</v>
      </c>
      <c r="C29" s="538"/>
      <c r="D29" s="538"/>
      <c r="E29" s="539"/>
      <c r="F29" s="83">
        <f t="shared" ref="F29:F37" si="2">D29-E29</f>
        <v>0</v>
      </c>
      <c r="G29" s="23">
        <f>G30</f>
        <v>0</v>
      </c>
      <c r="H29" s="83">
        <f>H30</f>
        <v>0</v>
      </c>
      <c r="I29" s="83">
        <f>I30</f>
        <v>0</v>
      </c>
      <c r="J29" s="83">
        <f>J30</f>
        <v>0</v>
      </c>
    </row>
    <row r="30" spans="1:10" ht="24">
      <c r="A30" s="23"/>
      <c r="B30" s="61" t="s">
        <v>193</v>
      </c>
      <c r="C30" s="538"/>
      <c r="D30" s="538"/>
      <c r="E30" s="539"/>
      <c r="F30" s="83">
        <f t="shared" si="2"/>
        <v>0</v>
      </c>
      <c r="G30" s="23">
        <f>C30-F30</f>
        <v>0</v>
      </c>
      <c r="H30" s="83">
        <f t="shared" ref="H30:H38" si="3">F30-C30</f>
        <v>0</v>
      </c>
      <c r="I30" s="539"/>
      <c r="J30" s="83">
        <f>G30-I30</f>
        <v>0</v>
      </c>
    </row>
    <row r="31" spans="1:10" ht="24">
      <c r="A31" s="23"/>
      <c r="B31" s="37" t="s">
        <v>211</v>
      </c>
      <c r="C31" s="538"/>
      <c r="D31" s="538"/>
      <c r="E31" s="539"/>
      <c r="F31" s="83">
        <f t="shared" si="2"/>
        <v>0</v>
      </c>
      <c r="G31" s="23">
        <f>G32</f>
        <v>0</v>
      </c>
      <c r="H31" s="83">
        <f>H32</f>
        <v>0</v>
      </c>
      <c r="I31" s="83">
        <f>I32</f>
        <v>0</v>
      </c>
      <c r="J31" s="83">
        <f>J32</f>
        <v>0</v>
      </c>
    </row>
    <row r="32" spans="1:10" ht="24">
      <c r="A32" s="23"/>
      <c r="B32" s="61" t="s">
        <v>193</v>
      </c>
      <c r="C32" s="538"/>
      <c r="D32" s="538"/>
      <c r="E32" s="539"/>
      <c r="F32" s="83">
        <f t="shared" si="2"/>
        <v>0</v>
      </c>
      <c r="G32" s="83">
        <f>C32-F32</f>
        <v>0</v>
      </c>
      <c r="H32" s="83">
        <f t="shared" si="3"/>
        <v>0</v>
      </c>
      <c r="I32" s="539"/>
      <c r="J32" s="83">
        <f>G32-I32</f>
        <v>0</v>
      </c>
    </row>
    <row r="33" spans="1:10">
      <c r="A33" s="23"/>
      <c r="B33" s="37" t="s">
        <v>212</v>
      </c>
      <c r="C33" s="538"/>
      <c r="D33" s="538"/>
      <c r="E33" s="539"/>
      <c r="F33" s="83">
        <f t="shared" si="2"/>
        <v>0</v>
      </c>
      <c r="G33" s="23">
        <f>G34</f>
        <v>0</v>
      </c>
      <c r="H33" s="83">
        <f>H34</f>
        <v>0</v>
      </c>
      <c r="I33" s="83">
        <f>I34</f>
        <v>0</v>
      </c>
      <c r="J33" s="83">
        <f>J34</f>
        <v>0</v>
      </c>
    </row>
    <row r="34" spans="1:10" ht="24">
      <c r="A34" s="23"/>
      <c r="B34" s="61" t="s">
        <v>193</v>
      </c>
      <c r="C34" s="538"/>
      <c r="D34" s="538"/>
      <c r="E34" s="539"/>
      <c r="F34" s="83">
        <f t="shared" si="2"/>
        <v>0</v>
      </c>
      <c r="G34" s="83">
        <f>C34-F34</f>
        <v>0</v>
      </c>
      <c r="H34" s="83">
        <f t="shared" si="3"/>
        <v>0</v>
      </c>
      <c r="I34" s="539"/>
      <c r="J34" s="83">
        <f>G34-I34</f>
        <v>0</v>
      </c>
    </row>
    <row r="35" spans="1:10" ht="24">
      <c r="A35" s="23"/>
      <c r="B35" s="37" t="s">
        <v>213</v>
      </c>
      <c r="C35" s="538"/>
      <c r="D35" s="538"/>
      <c r="E35" s="539"/>
      <c r="F35" s="83">
        <f t="shared" si="2"/>
        <v>0</v>
      </c>
      <c r="G35" s="23">
        <f>G36</f>
        <v>0</v>
      </c>
      <c r="H35" s="83">
        <f>H36</f>
        <v>0</v>
      </c>
      <c r="I35" s="83">
        <f>I36</f>
        <v>0</v>
      </c>
      <c r="J35" s="83">
        <f>J36</f>
        <v>0</v>
      </c>
    </row>
    <row r="36" spans="1:10" ht="24">
      <c r="A36" s="23"/>
      <c r="B36" s="61" t="s">
        <v>214</v>
      </c>
      <c r="C36" s="538"/>
      <c r="D36" s="538"/>
      <c r="E36" s="539"/>
      <c r="F36" s="83">
        <f t="shared" si="2"/>
        <v>0</v>
      </c>
      <c r="G36" s="83">
        <f>C36-F36</f>
        <v>0</v>
      </c>
      <c r="H36" s="83">
        <f t="shared" si="3"/>
        <v>0</v>
      </c>
      <c r="I36" s="539"/>
      <c r="J36" s="83">
        <f>G36-I36</f>
        <v>0</v>
      </c>
    </row>
    <row r="37" spans="1:10" ht="36">
      <c r="A37" s="23">
        <v>2</v>
      </c>
      <c r="B37" s="62" t="s">
        <v>215</v>
      </c>
      <c r="C37" s="538"/>
      <c r="D37" s="538"/>
      <c r="E37" s="539"/>
      <c r="F37" s="83">
        <f t="shared" si="2"/>
        <v>0</v>
      </c>
      <c r="G37" s="23">
        <f>G38</f>
        <v>0</v>
      </c>
      <c r="H37" s="83">
        <f>H38</f>
        <v>0</v>
      </c>
      <c r="I37" s="83">
        <f>I38</f>
        <v>0</v>
      </c>
      <c r="J37" s="83">
        <f>J38</f>
        <v>0</v>
      </c>
    </row>
    <row r="38" spans="1:10" ht="24">
      <c r="A38" s="23"/>
      <c r="B38" s="61" t="s">
        <v>216</v>
      </c>
      <c r="C38" s="538"/>
      <c r="D38" s="538"/>
      <c r="E38" s="539"/>
      <c r="F38" s="83">
        <f t="shared" ref="F38" si="4">D38-E38</f>
        <v>0</v>
      </c>
      <c r="G38" s="83">
        <f>G39</f>
        <v>0</v>
      </c>
      <c r="H38" s="83">
        <f t="shared" si="3"/>
        <v>0</v>
      </c>
      <c r="I38" s="539"/>
      <c r="J38" s="83">
        <f>G38-I38</f>
        <v>0</v>
      </c>
    </row>
    <row r="40" spans="1:10" ht="20.25" customHeight="1">
      <c r="B40" s="69" t="s">
        <v>119</v>
      </c>
      <c r="C40" s="12"/>
      <c r="D40" s="35"/>
      <c r="E40" s="34"/>
    </row>
    <row r="41" spans="1:10">
      <c r="C41" s="7" t="s">
        <v>120</v>
      </c>
      <c r="D41" s="7" t="s">
        <v>218</v>
      </c>
    </row>
  </sheetData>
  <mergeCells count="7">
    <mergeCell ref="D2:E2"/>
    <mergeCell ref="B27:F27"/>
    <mergeCell ref="A7:E7"/>
    <mergeCell ref="B10:D10"/>
    <mergeCell ref="B11:D11"/>
    <mergeCell ref="A5:E5"/>
    <mergeCell ref="A6:E6"/>
  </mergeCells>
  <pageMargins left="0.51181102362204722" right="0.11811023622047245" top="0.35433070866141736" bottom="0.15748031496062992" header="0.31496062992125984" footer="0.31496062992125984"/>
  <pageSetup paperSize="9" scale="80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K16" sqref="K16"/>
    </sheetView>
  </sheetViews>
  <sheetFormatPr defaultRowHeight="12.75"/>
  <cols>
    <col min="1" max="1" width="5.5703125" style="5" customWidth="1"/>
    <col min="2" max="3" width="16.7109375" style="5" customWidth="1"/>
    <col min="4" max="4" width="14.140625" style="7" customWidth="1"/>
    <col min="5" max="5" width="14.5703125" style="7" customWidth="1"/>
    <col min="6" max="7" width="11.140625" style="7" customWidth="1"/>
    <col min="8" max="8" width="10.42578125" style="5" customWidth="1"/>
    <col min="9" max="9" width="14.140625" style="5" customWidth="1"/>
    <col min="10" max="10" width="18" style="5" customWidth="1"/>
    <col min="11" max="12" width="16.5703125" style="5" customWidth="1"/>
    <col min="13" max="14" width="4.140625" style="5" customWidth="1"/>
    <col min="15" max="15" width="4.5703125" style="5" customWidth="1"/>
    <col min="16" max="22" width="3.28515625" style="5" customWidth="1"/>
    <col min="23" max="23" width="15" style="5" customWidth="1"/>
    <col min="24" max="24" width="15.28515625" style="5" customWidth="1"/>
    <col min="25" max="25" width="14.42578125" style="5" customWidth="1"/>
    <col min="26" max="255" width="9.140625" style="5"/>
    <col min="256" max="266" width="4.140625" style="5" customWidth="1"/>
    <col min="267" max="267" width="5" style="5" customWidth="1"/>
    <col min="268" max="270" width="4.140625" style="5" customWidth="1"/>
    <col min="271" max="271" width="4.5703125" style="5" customWidth="1"/>
    <col min="272" max="278" width="3.28515625" style="5" customWidth="1"/>
    <col min="279" max="279" width="15" style="5" customWidth="1"/>
    <col min="280" max="280" width="15.28515625" style="5" customWidth="1"/>
    <col min="281" max="281" width="14.42578125" style="5" customWidth="1"/>
    <col min="282" max="511" width="9.140625" style="5"/>
    <col min="512" max="522" width="4.140625" style="5" customWidth="1"/>
    <col min="523" max="523" width="5" style="5" customWidth="1"/>
    <col min="524" max="526" width="4.140625" style="5" customWidth="1"/>
    <col min="527" max="527" width="4.5703125" style="5" customWidth="1"/>
    <col min="528" max="534" width="3.28515625" style="5" customWidth="1"/>
    <col min="535" max="535" width="15" style="5" customWidth="1"/>
    <col min="536" max="536" width="15.28515625" style="5" customWidth="1"/>
    <col min="537" max="537" width="14.42578125" style="5" customWidth="1"/>
    <col min="538" max="767" width="9.140625" style="5"/>
    <col min="768" max="778" width="4.140625" style="5" customWidth="1"/>
    <col min="779" max="779" width="5" style="5" customWidth="1"/>
    <col min="780" max="782" width="4.140625" style="5" customWidth="1"/>
    <col min="783" max="783" width="4.5703125" style="5" customWidth="1"/>
    <col min="784" max="790" width="3.28515625" style="5" customWidth="1"/>
    <col min="791" max="791" width="15" style="5" customWidth="1"/>
    <col min="792" max="792" width="15.28515625" style="5" customWidth="1"/>
    <col min="793" max="793" width="14.42578125" style="5" customWidth="1"/>
    <col min="794" max="1023" width="9.140625" style="5"/>
    <col min="1024" max="1034" width="4.140625" style="5" customWidth="1"/>
    <col min="1035" max="1035" width="5" style="5" customWidth="1"/>
    <col min="1036" max="1038" width="4.140625" style="5" customWidth="1"/>
    <col min="1039" max="1039" width="4.5703125" style="5" customWidth="1"/>
    <col min="1040" max="1046" width="3.28515625" style="5" customWidth="1"/>
    <col min="1047" max="1047" width="15" style="5" customWidth="1"/>
    <col min="1048" max="1048" width="15.28515625" style="5" customWidth="1"/>
    <col min="1049" max="1049" width="14.42578125" style="5" customWidth="1"/>
    <col min="1050" max="1279" width="9.140625" style="5"/>
    <col min="1280" max="1290" width="4.140625" style="5" customWidth="1"/>
    <col min="1291" max="1291" width="5" style="5" customWidth="1"/>
    <col min="1292" max="1294" width="4.140625" style="5" customWidth="1"/>
    <col min="1295" max="1295" width="4.5703125" style="5" customWidth="1"/>
    <col min="1296" max="1302" width="3.28515625" style="5" customWidth="1"/>
    <col min="1303" max="1303" width="15" style="5" customWidth="1"/>
    <col min="1304" max="1304" width="15.28515625" style="5" customWidth="1"/>
    <col min="1305" max="1305" width="14.42578125" style="5" customWidth="1"/>
    <col min="1306" max="1535" width="9.140625" style="5"/>
    <col min="1536" max="1546" width="4.140625" style="5" customWidth="1"/>
    <col min="1547" max="1547" width="5" style="5" customWidth="1"/>
    <col min="1548" max="1550" width="4.140625" style="5" customWidth="1"/>
    <col min="1551" max="1551" width="4.5703125" style="5" customWidth="1"/>
    <col min="1552" max="1558" width="3.28515625" style="5" customWidth="1"/>
    <col min="1559" max="1559" width="15" style="5" customWidth="1"/>
    <col min="1560" max="1560" width="15.28515625" style="5" customWidth="1"/>
    <col min="1561" max="1561" width="14.42578125" style="5" customWidth="1"/>
    <col min="1562" max="1791" width="9.140625" style="5"/>
    <col min="1792" max="1802" width="4.140625" style="5" customWidth="1"/>
    <col min="1803" max="1803" width="5" style="5" customWidth="1"/>
    <col min="1804" max="1806" width="4.140625" style="5" customWidth="1"/>
    <col min="1807" max="1807" width="4.5703125" style="5" customWidth="1"/>
    <col min="1808" max="1814" width="3.28515625" style="5" customWidth="1"/>
    <col min="1815" max="1815" width="15" style="5" customWidth="1"/>
    <col min="1816" max="1816" width="15.28515625" style="5" customWidth="1"/>
    <col min="1817" max="1817" width="14.42578125" style="5" customWidth="1"/>
    <col min="1818" max="2047" width="9.140625" style="5"/>
    <col min="2048" max="2058" width="4.140625" style="5" customWidth="1"/>
    <col min="2059" max="2059" width="5" style="5" customWidth="1"/>
    <col min="2060" max="2062" width="4.140625" style="5" customWidth="1"/>
    <col min="2063" max="2063" width="4.5703125" style="5" customWidth="1"/>
    <col min="2064" max="2070" width="3.28515625" style="5" customWidth="1"/>
    <col min="2071" max="2071" width="15" style="5" customWidth="1"/>
    <col min="2072" max="2072" width="15.28515625" style="5" customWidth="1"/>
    <col min="2073" max="2073" width="14.42578125" style="5" customWidth="1"/>
    <col min="2074" max="2303" width="9.140625" style="5"/>
    <col min="2304" max="2314" width="4.140625" style="5" customWidth="1"/>
    <col min="2315" max="2315" width="5" style="5" customWidth="1"/>
    <col min="2316" max="2318" width="4.140625" style="5" customWidth="1"/>
    <col min="2319" max="2319" width="4.5703125" style="5" customWidth="1"/>
    <col min="2320" max="2326" width="3.28515625" style="5" customWidth="1"/>
    <col min="2327" max="2327" width="15" style="5" customWidth="1"/>
    <col min="2328" max="2328" width="15.28515625" style="5" customWidth="1"/>
    <col min="2329" max="2329" width="14.42578125" style="5" customWidth="1"/>
    <col min="2330" max="2559" width="9.140625" style="5"/>
    <col min="2560" max="2570" width="4.140625" style="5" customWidth="1"/>
    <col min="2571" max="2571" width="5" style="5" customWidth="1"/>
    <col min="2572" max="2574" width="4.140625" style="5" customWidth="1"/>
    <col min="2575" max="2575" width="4.5703125" style="5" customWidth="1"/>
    <col min="2576" max="2582" width="3.28515625" style="5" customWidth="1"/>
    <col min="2583" max="2583" width="15" style="5" customWidth="1"/>
    <col min="2584" max="2584" width="15.28515625" style="5" customWidth="1"/>
    <col min="2585" max="2585" width="14.42578125" style="5" customWidth="1"/>
    <col min="2586" max="2815" width="9.140625" style="5"/>
    <col min="2816" max="2826" width="4.140625" style="5" customWidth="1"/>
    <col min="2827" max="2827" width="5" style="5" customWidth="1"/>
    <col min="2828" max="2830" width="4.140625" style="5" customWidth="1"/>
    <col min="2831" max="2831" width="4.5703125" style="5" customWidth="1"/>
    <col min="2832" max="2838" width="3.28515625" style="5" customWidth="1"/>
    <col min="2839" max="2839" width="15" style="5" customWidth="1"/>
    <col min="2840" max="2840" width="15.28515625" style="5" customWidth="1"/>
    <col min="2841" max="2841" width="14.42578125" style="5" customWidth="1"/>
    <col min="2842" max="3071" width="9.140625" style="5"/>
    <col min="3072" max="3082" width="4.140625" style="5" customWidth="1"/>
    <col min="3083" max="3083" width="5" style="5" customWidth="1"/>
    <col min="3084" max="3086" width="4.140625" style="5" customWidth="1"/>
    <col min="3087" max="3087" width="4.5703125" style="5" customWidth="1"/>
    <col min="3088" max="3094" width="3.28515625" style="5" customWidth="1"/>
    <col min="3095" max="3095" width="15" style="5" customWidth="1"/>
    <col min="3096" max="3096" width="15.28515625" style="5" customWidth="1"/>
    <col min="3097" max="3097" width="14.42578125" style="5" customWidth="1"/>
    <col min="3098" max="3327" width="9.140625" style="5"/>
    <col min="3328" max="3338" width="4.140625" style="5" customWidth="1"/>
    <col min="3339" max="3339" width="5" style="5" customWidth="1"/>
    <col min="3340" max="3342" width="4.140625" style="5" customWidth="1"/>
    <col min="3343" max="3343" width="4.5703125" style="5" customWidth="1"/>
    <col min="3344" max="3350" width="3.28515625" style="5" customWidth="1"/>
    <col min="3351" max="3351" width="15" style="5" customWidth="1"/>
    <col min="3352" max="3352" width="15.28515625" style="5" customWidth="1"/>
    <col min="3353" max="3353" width="14.42578125" style="5" customWidth="1"/>
    <col min="3354" max="3583" width="9.140625" style="5"/>
    <col min="3584" max="3594" width="4.140625" style="5" customWidth="1"/>
    <col min="3595" max="3595" width="5" style="5" customWidth="1"/>
    <col min="3596" max="3598" width="4.140625" style="5" customWidth="1"/>
    <col min="3599" max="3599" width="4.5703125" style="5" customWidth="1"/>
    <col min="3600" max="3606" width="3.28515625" style="5" customWidth="1"/>
    <col min="3607" max="3607" width="15" style="5" customWidth="1"/>
    <col min="3608" max="3608" width="15.28515625" style="5" customWidth="1"/>
    <col min="3609" max="3609" width="14.42578125" style="5" customWidth="1"/>
    <col min="3610" max="3839" width="9.140625" style="5"/>
    <col min="3840" max="3850" width="4.140625" style="5" customWidth="1"/>
    <col min="3851" max="3851" width="5" style="5" customWidth="1"/>
    <col min="3852" max="3854" width="4.140625" style="5" customWidth="1"/>
    <col min="3855" max="3855" width="4.5703125" style="5" customWidth="1"/>
    <col min="3856" max="3862" width="3.28515625" style="5" customWidth="1"/>
    <col min="3863" max="3863" width="15" style="5" customWidth="1"/>
    <col min="3864" max="3864" width="15.28515625" style="5" customWidth="1"/>
    <col min="3865" max="3865" width="14.42578125" style="5" customWidth="1"/>
    <col min="3866" max="4095" width="9.140625" style="5"/>
    <col min="4096" max="4106" width="4.140625" style="5" customWidth="1"/>
    <col min="4107" max="4107" width="5" style="5" customWidth="1"/>
    <col min="4108" max="4110" width="4.140625" style="5" customWidth="1"/>
    <col min="4111" max="4111" width="4.5703125" style="5" customWidth="1"/>
    <col min="4112" max="4118" width="3.28515625" style="5" customWidth="1"/>
    <col min="4119" max="4119" width="15" style="5" customWidth="1"/>
    <col min="4120" max="4120" width="15.28515625" style="5" customWidth="1"/>
    <col min="4121" max="4121" width="14.42578125" style="5" customWidth="1"/>
    <col min="4122" max="4351" width="9.140625" style="5"/>
    <col min="4352" max="4362" width="4.140625" style="5" customWidth="1"/>
    <col min="4363" max="4363" width="5" style="5" customWidth="1"/>
    <col min="4364" max="4366" width="4.140625" style="5" customWidth="1"/>
    <col min="4367" max="4367" width="4.5703125" style="5" customWidth="1"/>
    <col min="4368" max="4374" width="3.28515625" style="5" customWidth="1"/>
    <col min="4375" max="4375" width="15" style="5" customWidth="1"/>
    <col min="4376" max="4376" width="15.28515625" style="5" customWidth="1"/>
    <col min="4377" max="4377" width="14.42578125" style="5" customWidth="1"/>
    <col min="4378" max="4607" width="9.140625" style="5"/>
    <col min="4608" max="4618" width="4.140625" style="5" customWidth="1"/>
    <col min="4619" max="4619" width="5" style="5" customWidth="1"/>
    <col min="4620" max="4622" width="4.140625" style="5" customWidth="1"/>
    <col min="4623" max="4623" width="4.5703125" style="5" customWidth="1"/>
    <col min="4624" max="4630" width="3.28515625" style="5" customWidth="1"/>
    <col min="4631" max="4631" width="15" style="5" customWidth="1"/>
    <col min="4632" max="4632" width="15.28515625" style="5" customWidth="1"/>
    <col min="4633" max="4633" width="14.42578125" style="5" customWidth="1"/>
    <col min="4634" max="4863" width="9.140625" style="5"/>
    <col min="4864" max="4874" width="4.140625" style="5" customWidth="1"/>
    <col min="4875" max="4875" width="5" style="5" customWidth="1"/>
    <col min="4876" max="4878" width="4.140625" style="5" customWidth="1"/>
    <col min="4879" max="4879" width="4.5703125" style="5" customWidth="1"/>
    <col min="4880" max="4886" width="3.28515625" style="5" customWidth="1"/>
    <col min="4887" max="4887" width="15" style="5" customWidth="1"/>
    <col min="4888" max="4888" width="15.28515625" style="5" customWidth="1"/>
    <col min="4889" max="4889" width="14.42578125" style="5" customWidth="1"/>
    <col min="4890" max="5119" width="9.140625" style="5"/>
    <col min="5120" max="5130" width="4.140625" style="5" customWidth="1"/>
    <col min="5131" max="5131" width="5" style="5" customWidth="1"/>
    <col min="5132" max="5134" width="4.140625" style="5" customWidth="1"/>
    <col min="5135" max="5135" width="4.5703125" style="5" customWidth="1"/>
    <col min="5136" max="5142" width="3.28515625" style="5" customWidth="1"/>
    <col min="5143" max="5143" width="15" style="5" customWidth="1"/>
    <col min="5144" max="5144" width="15.28515625" style="5" customWidth="1"/>
    <col min="5145" max="5145" width="14.42578125" style="5" customWidth="1"/>
    <col min="5146" max="5375" width="9.140625" style="5"/>
    <col min="5376" max="5386" width="4.140625" style="5" customWidth="1"/>
    <col min="5387" max="5387" width="5" style="5" customWidth="1"/>
    <col min="5388" max="5390" width="4.140625" style="5" customWidth="1"/>
    <col min="5391" max="5391" width="4.5703125" style="5" customWidth="1"/>
    <col min="5392" max="5398" width="3.28515625" style="5" customWidth="1"/>
    <col min="5399" max="5399" width="15" style="5" customWidth="1"/>
    <col min="5400" max="5400" width="15.28515625" style="5" customWidth="1"/>
    <col min="5401" max="5401" width="14.42578125" style="5" customWidth="1"/>
    <col min="5402" max="5631" width="9.140625" style="5"/>
    <col min="5632" max="5642" width="4.140625" style="5" customWidth="1"/>
    <col min="5643" max="5643" width="5" style="5" customWidth="1"/>
    <col min="5644" max="5646" width="4.140625" style="5" customWidth="1"/>
    <col min="5647" max="5647" width="4.5703125" style="5" customWidth="1"/>
    <col min="5648" max="5654" width="3.28515625" style="5" customWidth="1"/>
    <col min="5655" max="5655" width="15" style="5" customWidth="1"/>
    <col min="5656" max="5656" width="15.28515625" style="5" customWidth="1"/>
    <col min="5657" max="5657" width="14.42578125" style="5" customWidth="1"/>
    <col min="5658" max="5887" width="9.140625" style="5"/>
    <col min="5888" max="5898" width="4.140625" style="5" customWidth="1"/>
    <col min="5899" max="5899" width="5" style="5" customWidth="1"/>
    <col min="5900" max="5902" width="4.140625" style="5" customWidth="1"/>
    <col min="5903" max="5903" width="4.5703125" style="5" customWidth="1"/>
    <col min="5904" max="5910" width="3.28515625" style="5" customWidth="1"/>
    <col min="5911" max="5911" width="15" style="5" customWidth="1"/>
    <col min="5912" max="5912" width="15.28515625" style="5" customWidth="1"/>
    <col min="5913" max="5913" width="14.42578125" style="5" customWidth="1"/>
    <col min="5914" max="6143" width="9.140625" style="5"/>
    <col min="6144" max="6154" width="4.140625" style="5" customWidth="1"/>
    <col min="6155" max="6155" width="5" style="5" customWidth="1"/>
    <col min="6156" max="6158" width="4.140625" style="5" customWidth="1"/>
    <col min="6159" max="6159" width="4.5703125" style="5" customWidth="1"/>
    <col min="6160" max="6166" width="3.28515625" style="5" customWidth="1"/>
    <col min="6167" max="6167" width="15" style="5" customWidth="1"/>
    <col min="6168" max="6168" width="15.28515625" style="5" customWidth="1"/>
    <col min="6169" max="6169" width="14.42578125" style="5" customWidth="1"/>
    <col min="6170" max="6399" width="9.140625" style="5"/>
    <col min="6400" max="6410" width="4.140625" style="5" customWidth="1"/>
    <col min="6411" max="6411" width="5" style="5" customWidth="1"/>
    <col min="6412" max="6414" width="4.140625" style="5" customWidth="1"/>
    <col min="6415" max="6415" width="4.5703125" style="5" customWidth="1"/>
    <col min="6416" max="6422" width="3.28515625" style="5" customWidth="1"/>
    <col min="6423" max="6423" width="15" style="5" customWidth="1"/>
    <col min="6424" max="6424" width="15.28515625" style="5" customWidth="1"/>
    <col min="6425" max="6425" width="14.42578125" style="5" customWidth="1"/>
    <col min="6426" max="6655" width="9.140625" style="5"/>
    <col min="6656" max="6666" width="4.140625" style="5" customWidth="1"/>
    <col min="6667" max="6667" width="5" style="5" customWidth="1"/>
    <col min="6668" max="6670" width="4.140625" style="5" customWidth="1"/>
    <col min="6671" max="6671" width="4.5703125" style="5" customWidth="1"/>
    <col min="6672" max="6678" width="3.28515625" style="5" customWidth="1"/>
    <col min="6679" max="6679" width="15" style="5" customWidth="1"/>
    <col min="6680" max="6680" width="15.28515625" style="5" customWidth="1"/>
    <col min="6681" max="6681" width="14.42578125" style="5" customWidth="1"/>
    <col min="6682" max="6911" width="9.140625" style="5"/>
    <col min="6912" max="6922" width="4.140625" style="5" customWidth="1"/>
    <col min="6923" max="6923" width="5" style="5" customWidth="1"/>
    <col min="6924" max="6926" width="4.140625" style="5" customWidth="1"/>
    <col min="6927" max="6927" width="4.5703125" style="5" customWidth="1"/>
    <col min="6928" max="6934" width="3.28515625" style="5" customWidth="1"/>
    <col min="6935" max="6935" width="15" style="5" customWidth="1"/>
    <col min="6936" max="6936" width="15.28515625" style="5" customWidth="1"/>
    <col min="6937" max="6937" width="14.42578125" style="5" customWidth="1"/>
    <col min="6938" max="7167" width="9.140625" style="5"/>
    <col min="7168" max="7178" width="4.140625" style="5" customWidth="1"/>
    <col min="7179" max="7179" width="5" style="5" customWidth="1"/>
    <col min="7180" max="7182" width="4.140625" style="5" customWidth="1"/>
    <col min="7183" max="7183" width="4.5703125" style="5" customWidth="1"/>
    <col min="7184" max="7190" width="3.28515625" style="5" customWidth="1"/>
    <col min="7191" max="7191" width="15" style="5" customWidth="1"/>
    <col min="7192" max="7192" width="15.28515625" style="5" customWidth="1"/>
    <col min="7193" max="7193" width="14.42578125" style="5" customWidth="1"/>
    <col min="7194" max="7423" width="9.140625" style="5"/>
    <col min="7424" max="7434" width="4.140625" style="5" customWidth="1"/>
    <col min="7435" max="7435" width="5" style="5" customWidth="1"/>
    <col min="7436" max="7438" width="4.140625" style="5" customWidth="1"/>
    <col min="7439" max="7439" width="4.5703125" style="5" customWidth="1"/>
    <col min="7440" max="7446" width="3.28515625" style="5" customWidth="1"/>
    <col min="7447" max="7447" width="15" style="5" customWidth="1"/>
    <col min="7448" max="7448" width="15.28515625" style="5" customWidth="1"/>
    <col min="7449" max="7449" width="14.42578125" style="5" customWidth="1"/>
    <col min="7450" max="7679" width="9.140625" style="5"/>
    <col min="7680" max="7690" width="4.140625" style="5" customWidth="1"/>
    <col min="7691" max="7691" width="5" style="5" customWidth="1"/>
    <col min="7692" max="7694" width="4.140625" style="5" customWidth="1"/>
    <col min="7695" max="7695" width="4.5703125" style="5" customWidth="1"/>
    <col min="7696" max="7702" width="3.28515625" style="5" customWidth="1"/>
    <col min="7703" max="7703" width="15" style="5" customWidth="1"/>
    <col min="7704" max="7704" width="15.28515625" style="5" customWidth="1"/>
    <col min="7705" max="7705" width="14.42578125" style="5" customWidth="1"/>
    <col min="7706" max="7935" width="9.140625" style="5"/>
    <col min="7936" max="7946" width="4.140625" style="5" customWidth="1"/>
    <col min="7947" max="7947" width="5" style="5" customWidth="1"/>
    <col min="7948" max="7950" width="4.140625" style="5" customWidth="1"/>
    <col min="7951" max="7951" width="4.5703125" style="5" customWidth="1"/>
    <col min="7952" max="7958" width="3.28515625" style="5" customWidth="1"/>
    <col min="7959" max="7959" width="15" style="5" customWidth="1"/>
    <col min="7960" max="7960" width="15.28515625" style="5" customWidth="1"/>
    <col min="7961" max="7961" width="14.42578125" style="5" customWidth="1"/>
    <col min="7962" max="8191" width="9.140625" style="5"/>
    <col min="8192" max="8202" width="4.140625" style="5" customWidth="1"/>
    <col min="8203" max="8203" width="5" style="5" customWidth="1"/>
    <col min="8204" max="8206" width="4.140625" style="5" customWidth="1"/>
    <col min="8207" max="8207" width="4.5703125" style="5" customWidth="1"/>
    <col min="8208" max="8214" width="3.28515625" style="5" customWidth="1"/>
    <col min="8215" max="8215" width="15" style="5" customWidth="1"/>
    <col min="8216" max="8216" width="15.28515625" style="5" customWidth="1"/>
    <col min="8217" max="8217" width="14.42578125" style="5" customWidth="1"/>
    <col min="8218" max="8447" width="9.140625" style="5"/>
    <col min="8448" max="8458" width="4.140625" style="5" customWidth="1"/>
    <col min="8459" max="8459" width="5" style="5" customWidth="1"/>
    <col min="8460" max="8462" width="4.140625" style="5" customWidth="1"/>
    <col min="8463" max="8463" width="4.5703125" style="5" customWidth="1"/>
    <col min="8464" max="8470" width="3.28515625" style="5" customWidth="1"/>
    <col min="8471" max="8471" width="15" style="5" customWidth="1"/>
    <col min="8472" max="8472" width="15.28515625" style="5" customWidth="1"/>
    <col min="8473" max="8473" width="14.42578125" style="5" customWidth="1"/>
    <col min="8474" max="8703" width="9.140625" style="5"/>
    <col min="8704" max="8714" width="4.140625" style="5" customWidth="1"/>
    <col min="8715" max="8715" width="5" style="5" customWidth="1"/>
    <col min="8716" max="8718" width="4.140625" style="5" customWidth="1"/>
    <col min="8719" max="8719" width="4.5703125" style="5" customWidth="1"/>
    <col min="8720" max="8726" width="3.28515625" style="5" customWidth="1"/>
    <col min="8727" max="8727" width="15" style="5" customWidth="1"/>
    <col min="8728" max="8728" width="15.28515625" style="5" customWidth="1"/>
    <col min="8729" max="8729" width="14.42578125" style="5" customWidth="1"/>
    <col min="8730" max="8959" width="9.140625" style="5"/>
    <col min="8960" max="8970" width="4.140625" style="5" customWidth="1"/>
    <col min="8971" max="8971" width="5" style="5" customWidth="1"/>
    <col min="8972" max="8974" width="4.140625" style="5" customWidth="1"/>
    <col min="8975" max="8975" width="4.5703125" style="5" customWidth="1"/>
    <col min="8976" max="8982" width="3.28515625" style="5" customWidth="1"/>
    <col min="8983" max="8983" width="15" style="5" customWidth="1"/>
    <col min="8984" max="8984" width="15.28515625" style="5" customWidth="1"/>
    <col min="8985" max="8985" width="14.42578125" style="5" customWidth="1"/>
    <col min="8986" max="9215" width="9.140625" style="5"/>
    <col min="9216" max="9226" width="4.140625" style="5" customWidth="1"/>
    <col min="9227" max="9227" width="5" style="5" customWidth="1"/>
    <col min="9228" max="9230" width="4.140625" style="5" customWidth="1"/>
    <col min="9231" max="9231" width="4.5703125" style="5" customWidth="1"/>
    <col min="9232" max="9238" width="3.28515625" style="5" customWidth="1"/>
    <col min="9239" max="9239" width="15" style="5" customWidth="1"/>
    <col min="9240" max="9240" width="15.28515625" style="5" customWidth="1"/>
    <col min="9241" max="9241" width="14.42578125" style="5" customWidth="1"/>
    <col min="9242" max="9471" width="9.140625" style="5"/>
    <col min="9472" max="9482" width="4.140625" style="5" customWidth="1"/>
    <col min="9483" max="9483" width="5" style="5" customWidth="1"/>
    <col min="9484" max="9486" width="4.140625" style="5" customWidth="1"/>
    <col min="9487" max="9487" width="4.5703125" style="5" customWidth="1"/>
    <col min="9488" max="9494" width="3.28515625" style="5" customWidth="1"/>
    <col min="9495" max="9495" width="15" style="5" customWidth="1"/>
    <col min="9496" max="9496" width="15.28515625" style="5" customWidth="1"/>
    <col min="9497" max="9497" width="14.42578125" style="5" customWidth="1"/>
    <col min="9498" max="9727" width="9.140625" style="5"/>
    <col min="9728" max="9738" width="4.140625" style="5" customWidth="1"/>
    <col min="9739" max="9739" width="5" style="5" customWidth="1"/>
    <col min="9740" max="9742" width="4.140625" style="5" customWidth="1"/>
    <col min="9743" max="9743" width="4.5703125" style="5" customWidth="1"/>
    <col min="9744" max="9750" width="3.28515625" style="5" customWidth="1"/>
    <col min="9751" max="9751" width="15" style="5" customWidth="1"/>
    <col min="9752" max="9752" width="15.28515625" style="5" customWidth="1"/>
    <col min="9753" max="9753" width="14.42578125" style="5" customWidth="1"/>
    <col min="9754" max="9983" width="9.140625" style="5"/>
    <col min="9984" max="9994" width="4.140625" style="5" customWidth="1"/>
    <col min="9995" max="9995" width="5" style="5" customWidth="1"/>
    <col min="9996" max="9998" width="4.140625" style="5" customWidth="1"/>
    <col min="9999" max="9999" width="4.5703125" style="5" customWidth="1"/>
    <col min="10000" max="10006" width="3.28515625" style="5" customWidth="1"/>
    <col min="10007" max="10007" width="15" style="5" customWidth="1"/>
    <col min="10008" max="10008" width="15.28515625" style="5" customWidth="1"/>
    <col min="10009" max="10009" width="14.42578125" style="5" customWidth="1"/>
    <col min="10010" max="10239" width="9.140625" style="5"/>
    <col min="10240" max="10250" width="4.140625" style="5" customWidth="1"/>
    <col min="10251" max="10251" width="5" style="5" customWidth="1"/>
    <col min="10252" max="10254" width="4.140625" style="5" customWidth="1"/>
    <col min="10255" max="10255" width="4.5703125" style="5" customWidth="1"/>
    <col min="10256" max="10262" width="3.28515625" style="5" customWidth="1"/>
    <col min="10263" max="10263" width="15" style="5" customWidth="1"/>
    <col min="10264" max="10264" width="15.28515625" style="5" customWidth="1"/>
    <col min="10265" max="10265" width="14.42578125" style="5" customWidth="1"/>
    <col min="10266" max="10495" width="9.140625" style="5"/>
    <col min="10496" max="10506" width="4.140625" style="5" customWidth="1"/>
    <col min="10507" max="10507" width="5" style="5" customWidth="1"/>
    <col min="10508" max="10510" width="4.140625" style="5" customWidth="1"/>
    <col min="10511" max="10511" width="4.5703125" style="5" customWidth="1"/>
    <col min="10512" max="10518" width="3.28515625" style="5" customWidth="1"/>
    <col min="10519" max="10519" width="15" style="5" customWidth="1"/>
    <col min="10520" max="10520" width="15.28515625" style="5" customWidth="1"/>
    <col min="10521" max="10521" width="14.42578125" style="5" customWidth="1"/>
    <col min="10522" max="10751" width="9.140625" style="5"/>
    <col min="10752" max="10762" width="4.140625" style="5" customWidth="1"/>
    <col min="10763" max="10763" width="5" style="5" customWidth="1"/>
    <col min="10764" max="10766" width="4.140625" style="5" customWidth="1"/>
    <col min="10767" max="10767" width="4.5703125" style="5" customWidth="1"/>
    <col min="10768" max="10774" width="3.28515625" style="5" customWidth="1"/>
    <col min="10775" max="10775" width="15" style="5" customWidth="1"/>
    <col min="10776" max="10776" width="15.28515625" style="5" customWidth="1"/>
    <col min="10777" max="10777" width="14.42578125" style="5" customWidth="1"/>
    <col min="10778" max="11007" width="9.140625" style="5"/>
    <col min="11008" max="11018" width="4.140625" style="5" customWidth="1"/>
    <col min="11019" max="11019" width="5" style="5" customWidth="1"/>
    <col min="11020" max="11022" width="4.140625" style="5" customWidth="1"/>
    <col min="11023" max="11023" width="4.5703125" style="5" customWidth="1"/>
    <col min="11024" max="11030" width="3.28515625" style="5" customWidth="1"/>
    <col min="11031" max="11031" width="15" style="5" customWidth="1"/>
    <col min="11032" max="11032" width="15.28515625" style="5" customWidth="1"/>
    <col min="11033" max="11033" width="14.42578125" style="5" customWidth="1"/>
    <col min="11034" max="11263" width="9.140625" style="5"/>
    <col min="11264" max="11274" width="4.140625" style="5" customWidth="1"/>
    <col min="11275" max="11275" width="5" style="5" customWidth="1"/>
    <col min="11276" max="11278" width="4.140625" style="5" customWidth="1"/>
    <col min="11279" max="11279" width="4.5703125" style="5" customWidth="1"/>
    <col min="11280" max="11286" width="3.28515625" style="5" customWidth="1"/>
    <col min="11287" max="11287" width="15" style="5" customWidth="1"/>
    <col min="11288" max="11288" width="15.28515625" style="5" customWidth="1"/>
    <col min="11289" max="11289" width="14.42578125" style="5" customWidth="1"/>
    <col min="11290" max="11519" width="9.140625" style="5"/>
    <col min="11520" max="11530" width="4.140625" style="5" customWidth="1"/>
    <col min="11531" max="11531" width="5" style="5" customWidth="1"/>
    <col min="11532" max="11534" width="4.140625" style="5" customWidth="1"/>
    <col min="11535" max="11535" width="4.5703125" style="5" customWidth="1"/>
    <col min="11536" max="11542" width="3.28515625" style="5" customWidth="1"/>
    <col min="11543" max="11543" width="15" style="5" customWidth="1"/>
    <col min="11544" max="11544" width="15.28515625" style="5" customWidth="1"/>
    <col min="11545" max="11545" width="14.42578125" style="5" customWidth="1"/>
    <col min="11546" max="11775" width="9.140625" style="5"/>
    <col min="11776" max="11786" width="4.140625" style="5" customWidth="1"/>
    <col min="11787" max="11787" width="5" style="5" customWidth="1"/>
    <col min="11788" max="11790" width="4.140625" style="5" customWidth="1"/>
    <col min="11791" max="11791" width="4.5703125" style="5" customWidth="1"/>
    <col min="11792" max="11798" width="3.28515625" style="5" customWidth="1"/>
    <col min="11799" max="11799" width="15" style="5" customWidth="1"/>
    <col min="11800" max="11800" width="15.28515625" style="5" customWidth="1"/>
    <col min="11801" max="11801" width="14.42578125" style="5" customWidth="1"/>
    <col min="11802" max="12031" width="9.140625" style="5"/>
    <col min="12032" max="12042" width="4.140625" style="5" customWidth="1"/>
    <col min="12043" max="12043" width="5" style="5" customWidth="1"/>
    <col min="12044" max="12046" width="4.140625" style="5" customWidth="1"/>
    <col min="12047" max="12047" width="4.5703125" style="5" customWidth="1"/>
    <col min="12048" max="12054" width="3.28515625" style="5" customWidth="1"/>
    <col min="12055" max="12055" width="15" style="5" customWidth="1"/>
    <col min="12056" max="12056" width="15.28515625" style="5" customWidth="1"/>
    <col min="12057" max="12057" width="14.42578125" style="5" customWidth="1"/>
    <col min="12058" max="12287" width="9.140625" style="5"/>
    <col min="12288" max="12298" width="4.140625" style="5" customWidth="1"/>
    <col min="12299" max="12299" width="5" style="5" customWidth="1"/>
    <col min="12300" max="12302" width="4.140625" style="5" customWidth="1"/>
    <col min="12303" max="12303" width="4.5703125" style="5" customWidth="1"/>
    <col min="12304" max="12310" width="3.28515625" style="5" customWidth="1"/>
    <col min="12311" max="12311" width="15" style="5" customWidth="1"/>
    <col min="12312" max="12312" width="15.28515625" style="5" customWidth="1"/>
    <col min="12313" max="12313" width="14.42578125" style="5" customWidth="1"/>
    <col min="12314" max="12543" width="9.140625" style="5"/>
    <col min="12544" max="12554" width="4.140625" style="5" customWidth="1"/>
    <col min="12555" max="12555" width="5" style="5" customWidth="1"/>
    <col min="12556" max="12558" width="4.140625" style="5" customWidth="1"/>
    <col min="12559" max="12559" width="4.5703125" style="5" customWidth="1"/>
    <col min="12560" max="12566" width="3.28515625" style="5" customWidth="1"/>
    <col min="12567" max="12567" width="15" style="5" customWidth="1"/>
    <col min="12568" max="12568" width="15.28515625" style="5" customWidth="1"/>
    <col min="12569" max="12569" width="14.42578125" style="5" customWidth="1"/>
    <col min="12570" max="12799" width="9.140625" style="5"/>
    <col min="12800" max="12810" width="4.140625" style="5" customWidth="1"/>
    <col min="12811" max="12811" width="5" style="5" customWidth="1"/>
    <col min="12812" max="12814" width="4.140625" style="5" customWidth="1"/>
    <col min="12815" max="12815" width="4.5703125" style="5" customWidth="1"/>
    <col min="12816" max="12822" width="3.28515625" style="5" customWidth="1"/>
    <col min="12823" max="12823" width="15" style="5" customWidth="1"/>
    <col min="12824" max="12824" width="15.28515625" style="5" customWidth="1"/>
    <col min="12825" max="12825" width="14.42578125" style="5" customWidth="1"/>
    <col min="12826" max="13055" width="9.140625" style="5"/>
    <col min="13056" max="13066" width="4.140625" style="5" customWidth="1"/>
    <col min="13067" max="13067" width="5" style="5" customWidth="1"/>
    <col min="13068" max="13070" width="4.140625" style="5" customWidth="1"/>
    <col min="13071" max="13071" width="4.5703125" style="5" customWidth="1"/>
    <col min="13072" max="13078" width="3.28515625" style="5" customWidth="1"/>
    <col min="13079" max="13079" width="15" style="5" customWidth="1"/>
    <col min="13080" max="13080" width="15.28515625" style="5" customWidth="1"/>
    <col min="13081" max="13081" width="14.42578125" style="5" customWidth="1"/>
    <col min="13082" max="13311" width="9.140625" style="5"/>
    <col min="13312" max="13322" width="4.140625" style="5" customWidth="1"/>
    <col min="13323" max="13323" width="5" style="5" customWidth="1"/>
    <col min="13324" max="13326" width="4.140625" style="5" customWidth="1"/>
    <col min="13327" max="13327" width="4.5703125" style="5" customWidth="1"/>
    <col min="13328" max="13334" width="3.28515625" style="5" customWidth="1"/>
    <col min="13335" max="13335" width="15" style="5" customWidth="1"/>
    <col min="13336" max="13336" width="15.28515625" style="5" customWidth="1"/>
    <col min="13337" max="13337" width="14.42578125" style="5" customWidth="1"/>
    <col min="13338" max="13567" width="9.140625" style="5"/>
    <col min="13568" max="13578" width="4.140625" style="5" customWidth="1"/>
    <col min="13579" max="13579" width="5" style="5" customWidth="1"/>
    <col min="13580" max="13582" width="4.140625" style="5" customWidth="1"/>
    <col min="13583" max="13583" width="4.5703125" style="5" customWidth="1"/>
    <col min="13584" max="13590" width="3.28515625" style="5" customWidth="1"/>
    <col min="13591" max="13591" width="15" style="5" customWidth="1"/>
    <col min="13592" max="13592" width="15.28515625" style="5" customWidth="1"/>
    <col min="13593" max="13593" width="14.42578125" style="5" customWidth="1"/>
    <col min="13594" max="13823" width="9.140625" style="5"/>
    <col min="13824" max="13834" width="4.140625" style="5" customWidth="1"/>
    <col min="13835" max="13835" width="5" style="5" customWidth="1"/>
    <col min="13836" max="13838" width="4.140625" style="5" customWidth="1"/>
    <col min="13839" max="13839" width="4.5703125" style="5" customWidth="1"/>
    <col min="13840" max="13846" width="3.28515625" style="5" customWidth="1"/>
    <col min="13847" max="13847" width="15" style="5" customWidth="1"/>
    <col min="13848" max="13848" width="15.28515625" style="5" customWidth="1"/>
    <col min="13849" max="13849" width="14.42578125" style="5" customWidth="1"/>
    <col min="13850" max="14079" width="9.140625" style="5"/>
    <col min="14080" max="14090" width="4.140625" style="5" customWidth="1"/>
    <col min="14091" max="14091" width="5" style="5" customWidth="1"/>
    <col min="14092" max="14094" width="4.140625" style="5" customWidth="1"/>
    <col min="14095" max="14095" width="4.5703125" style="5" customWidth="1"/>
    <col min="14096" max="14102" width="3.28515625" style="5" customWidth="1"/>
    <col min="14103" max="14103" width="15" style="5" customWidth="1"/>
    <col min="14104" max="14104" width="15.28515625" style="5" customWidth="1"/>
    <col min="14105" max="14105" width="14.42578125" style="5" customWidth="1"/>
    <col min="14106" max="14335" width="9.140625" style="5"/>
    <col min="14336" max="14346" width="4.140625" style="5" customWidth="1"/>
    <col min="14347" max="14347" width="5" style="5" customWidth="1"/>
    <col min="14348" max="14350" width="4.140625" style="5" customWidth="1"/>
    <col min="14351" max="14351" width="4.5703125" style="5" customWidth="1"/>
    <col min="14352" max="14358" width="3.28515625" style="5" customWidth="1"/>
    <col min="14359" max="14359" width="15" style="5" customWidth="1"/>
    <col min="14360" max="14360" width="15.28515625" style="5" customWidth="1"/>
    <col min="14361" max="14361" width="14.42578125" style="5" customWidth="1"/>
    <col min="14362" max="14591" width="9.140625" style="5"/>
    <col min="14592" max="14602" width="4.140625" style="5" customWidth="1"/>
    <col min="14603" max="14603" width="5" style="5" customWidth="1"/>
    <col min="14604" max="14606" width="4.140625" style="5" customWidth="1"/>
    <col min="14607" max="14607" width="4.5703125" style="5" customWidth="1"/>
    <col min="14608" max="14614" width="3.28515625" style="5" customWidth="1"/>
    <col min="14615" max="14615" width="15" style="5" customWidth="1"/>
    <col min="14616" max="14616" width="15.28515625" style="5" customWidth="1"/>
    <col min="14617" max="14617" width="14.42578125" style="5" customWidth="1"/>
    <col min="14618" max="14847" width="9.140625" style="5"/>
    <col min="14848" max="14858" width="4.140625" style="5" customWidth="1"/>
    <col min="14859" max="14859" width="5" style="5" customWidth="1"/>
    <col min="14860" max="14862" width="4.140625" style="5" customWidth="1"/>
    <col min="14863" max="14863" width="4.5703125" style="5" customWidth="1"/>
    <col min="14864" max="14870" width="3.28515625" style="5" customWidth="1"/>
    <col min="14871" max="14871" width="15" style="5" customWidth="1"/>
    <col min="14872" max="14872" width="15.28515625" style="5" customWidth="1"/>
    <col min="14873" max="14873" width="14.42578125" style="5" customWidth="1"/>
    <col min="14874" max="15103" width="9.140625" style="5"/>
    <col min="15104" max="15114" width="4.140625" style="5" customWidth="1"/>
    <col min="15115" max="15115" width="5" style="5" customWidth="1"/>
    <col min="15116" max="15118" width="4.140625" style="5" customWidth="1"/>
    <col min="15119" max="15119" width="4.5703125" style="5" customWidth="1"/>
    <col min="15120" max="15126" width="3.28515625" style="5" customWidth="1"/>
    <col min="15127" max="15127" width="15" style="5" customWidth="1"/>
    <col min="15128" max="15128" width="15.28515625" style="5" customWidth="1"/>
    <col min="15129" max="15129" width="14.42578125" style="5" customWidth="1"/>
    <col min="15130" max="15359" width="9.140625" style="5"/>
    <col min="15360" max="15370" width="4.140625" style="5" customWidth="1"/>
    <col min="15371" max="15371" width="5" style="5" customWidth="1"/>
    <col min="15372" max="15374" width="4.140625" style="5" customWidth="1"/>
    <col min="15375" max="15375" width="4.5703125" style="5" customWidth="1"/>
    <col min="15376" max="15382" width="3.28515625" style="5" customWidth="1"/>
    <col min="15383" max="15383" width="15" style="5" customWidth="1"/>
    <col min="15384" max="15384" width="15.28515625" style="5" customWidth="1"/>
    <col min="15385" max="15385" width="14.42578125" style="5" customWidth="1"/>
    <col min="15386" max="15615" width="9.140625" style="5"/>
    <col min="15616" max="15626" width="4.140625" style="5" customWidth="1"/>
    <col min="15627" max="15627" width="5" style="5" customWidth="1"/>
    <col min="15628" max="15630" width="4.140625" style="5" customWidth="1"/>
    <col min="15631" max="15631" width="4.5703125" style="5" customWidth="1"/>
    <col min="15632" max="15638" width="3.28515625" style="5" customWidth="1"/>
    <col min="15639" max="15639" width="15" style="5" customWidth="1"/>
    <col min="15640" max="15640" width="15.28515625" style="5" customWidth="1"/>
    <col min="15641" max="15641" width="14.42578125" style="5" customWidth="1"/>
    <col min="15642" max="15871" width="9.140625" style="5"/>
    <col min="15872" max="15882" width="4.140625" style="5" customWidth="1"/>
    <col min="15883" max="15883" width="5" style="5" customWidth="1"/>
    <col min="15884" max="15886" width="4.140625" style="5" customWidth="1"/>
    <col min="15887" max="15887" width="4.5703125" style="5" customWidth="1"/>
    <col min="15888" max="15894" width="3.28515625" style="5" customWidth="1"/>
    <col min="15895" max="15895" width="15" style="5" customWidth="1"/>
    <col min="15896" max="15896" width="15.28515625" style="5" customWidth="1"/>
    <col min="15897" max="15897" width="14.42578125" style="5" customWidth="1"/>
    <col min="15898" max="16127" width="9.140625" style="5"/>
    <col min="16128" max="16138" width="4.140625" style="5" customWidth="1"/>
    <col min="16139" max="16139" width="5" style="5" customWidth="1"/>
    <col min="16140" max="16142" width="4.140625" style="5" customWidth="1"/>
    <col min="16143" max="16143" width="4.5703125" style="5" customWidth="1"/>
    <col min="16144" max="16150" width="3.28515625" style="5" customWidth="1"/>
    <col min="16151" max="16151" width="15" style="5" customWidth="1"/>
    <col min="16152" max="16152" width="15.28515625" style="5" customWidth="1"/>
    <col min="16153" max="16153" width="14.42578125" style="5" customWidth="1"/>
    <col min="16154" max="16384" width="9.140625" style="5"/>
  </cols>
  <sheetData>
    <row r="1" spans="1:10">
      <c r="A1" s="36" t="s">
        <v>581</v>
      </c>
      <c r="B1" s="36"/>
      <c r="C1" s="36"/>
      <c r="D1" s="36"/>
      <c r="E1" s="36" t="str">
        <f>Деклар!G9</f>
        <v>ИП Ахметов</v>
      </c>
      <c r="F1" s="9"/>
      <c r="G1" s="9"/>
    </row>
    <row r="2" spans="1:10" ht="14.25">
      <c r="A2" s="26" t="s">
        <v>153</v>
      </c>
      <c r="B2" s="928">
        <f>Деклар!D5</f>
        <v>111111111111</v>
      </c>
      <c r="C2" s="928"/>
      <c r="D2" s="928"/>
      <c r="E2" s="32"/>
      <c r="F2" s="254"/>
      <c r="G2" s="274"/>
    </row>
    <row r="3" spans="1:10" ht="14.25">
      <c r="A3" s="26" t="s">
        <v>173</v>
      </c>
      <c r="B3" s="74"/>
      <c r="C3" s="274"/>
      <c r="D3" s="273" t="str">
        <f>Деклар!G7</f>
        <v>2020 год</v>
      </c>
      <c r="E3" s="74"/>
      <c r="F3" s="79"/>
      <c r="G3" s="276"/>
    </row>
    <row r="4" spans="1:10" ht="15.75">
      <c r="A4" s="1025" t="s">
        <v>114</v>
      </c>
      <c r="B4" s="1025"/>
      <c r="C4" s="1025"/>
      <c r="D4" s="1025"/>
      <c r="E4" s="1025"/>
      <c r="F4" s="1025"/>
      <c r="G4" s="277"/>
    </row>
    <row r="5" spans="1:10">
      <c r="A5" s="933" t="s">
        <v>694</v>
      </c>
      <c r="B5" s="933"/>
      <c r="C5" s="933"/>
      <c r="D5" s="933"/>
      <c r="E5" s="933"/>
      <c r="F5" s="933"/>
      <c r="G5" s="275"/>
    </row>
    <row r="6" spans="1:10" ht="27" customHeight="1" thickBot="1">
      <c r="A6" s="1026" t="s">
        <v>488</v>
      </c>
      <c r="B6" s="1026"/>
      <c r="C6" s="1026"/>
      <c r="D6" s="1026"/>
      <c r="E6" s="1026"/>
      <c r="F6" s="1026"/>
      <c r="G6" s="279"/>
      <c r="H6" s="5" t="s">
        <v>568</v>
      </c>
      <c r="I6" s="5">
        <f>'Зарплата и дох.раб.'!D5</f>
        <v>2651</v>
      </c>
    </row>
    <row r="7" spans="1:10" ht="13.5" customHeight="1">
      <c r="A7" s="1212"/>
      <c r="B7" s="1214" t="s">
        <v>489</v>
      </c>
      <c r="C7" s="1216" t="s">
        <v>598</v>
      </c>
      <c r="D7" s="1214" t="s">
        <v>491</v>
      </c>
      <c r="E7" s="1214"/>
      <c r="F7" s="1214"/>
      <c r="G7" s="1215"/>
      <c r="H7" s="1215"/>
      <c r="I7" s="1206" t="s">
        <v>493</v>
      </c>
      <c r="J7" s="1206" t="s">
        <v>575</v>
      </c>
    </row>
    <row r="8" spans="1:10" ht="14.25" customHeight="1">
      <c r="A8" s="1213"/>
      <c r="B8" s="1211"/>
      <c r="C8" s="1217"/>
      <c r="D8" s="1211" t="s">
        <v>131</v>
      </c>
      <c r="E8" s="1211" t="s">
        <v>490</v>
      </c>
      <c r="F8" s="1209" t="s">
        <v>130</v>
      </c>
      <c r="G8" s="1209" t="s">
        <v>597</v>
      </c>
      <c r="H8" s="1081" t="s">
        <v>492</v>
      </c>
      <c r="I8" s="1207"/>
      <c r="J8" s="1207"/>
    </row>
    <row r="9" spans="1:10" ht="30" customHeight="1">
      <c r="A9" s="1213"/>
      <c r="B9" s="1211"/>
      <c r="C9" s="1210"/>
      <c r="D9" s="1211"/>
      <c r="E9" s="1211"/>
      <c r="F9" s="1210"/>
      <c r="G9" s="1210"/>
      <c r="H9" s="1081"/>
      <c r="I9" s="1208"/>
      <c r="J9" s="1208"/>
    </row>
    <row r="10" spans="1:10" ht="13.5" thickBot="1">
      <c r="A10" s="259">
        <v>1</v>
      </c>
      <c r="B10" s="260">
        <v>2</v>
      </c>
      <c r="C10" s="260"/>
      <c r="D10" s="260">
        <v>3</v>
      </c>
      <c r="E10" s="261">
        <v>4</v>
      </c>
      <c r="F10" s="260">
        <v>5</v>
      </c>
      <c r="G10" s="262"/>
      <c r="H10" s="262">
        <v>7</v>
      </c>
      <c r="I10" s="270"/>
      <c r="J10" s="263">
        <v>8</v>
      </c>
    </row>
    <row r="11" spans="1:10" ht="15" customHeight="1">
      <c r="A11" s="42"/>
      <c r="B11" s="1218" t="s">
        <v>494</v>
      </c>
      <c r="C11" s="1219"/>
      <c r="D11" s="1219"/>
      <c r="E11" s="1219"/>
      <c r="F11" s="1220"/>
      <c r="G11" s="278"/>
      <c r="H11" s="164"/>
      <c r="I11" s="271"/>
      <c r="J11" s="165"/>
    </row>
    <row r="12" spans="1:10">
      <c r="A12" s="539">
        <v>1</v>
      </c>
      <c r="B12" s="539"/>
      <c r="C12" s="539"/>
      <c r="D12" s="614"/>
      <c r="E12" s="614"/>
      <c r="F12" s="614"/>
      <c r="G12" s="78">
        <f>C12*I$6*6</f>
        <v>0</v>
      </c>
      <c r="H12" s="539"/>
      <c r="I12" s="82">
        <f>D12+E12+F12+H12</f>
        <v>0</v>
      </c>
      <c r="J12" s="272">
        <f>IF(F12&gt;G12,D12+E12+G12,D12+E12+F12)</f>
        <v>0</v>
      </c>
    </row>
    <row r="13" spans="1:10">
      <c r="A13" s="539">
        <v>2</v>
      </c>
      <c r="B13" s="539"/>
      <c r="C13" s="539"/>
      <c r="D13" s="538"/>
      <c r="E13" s="614"/>
      <c r="F13" s="538"/>
      <c r="G13" s="78">
        <f>C13*I$6*6</f>
        <v>0</v>
      </c>
      <c r="H13" s="539"/>
      <c r="I13" s="82">
        <f t="shared" ref="I13:I14" si="0">D13+E13+F13+H13</f>
        <v>0</v>
      </c>
      <c r="J13" s="272">
        <f>D13+E13+G13</f>
        <v>0</v>
      </c>
    </row>
    <row r="14" spans="1:10" ht="13.5" thickBot="1">
      <c r="A14" s="618" t="s">
        <v>177</v>
      </c>
      <c r="B14" s="557"/>
      <c r="C14" s="557"/>
      <c r="D14" s="578"/>
      <c r="E14" s="619"/>
      <c r="F14" s="578"/>
      <c r="G14" s="78">
        <f>C14*I$6*6</f>
        <v>0</v>
      </c>
      <c r="H14" s="621"/>
      <c r="I14" s="82">
        <f t="shared" si="0"/>
        <v>0</v>
      </c>
      <c r="J14" s="272">
        <f>D14+E14+G14</f>
        <v>0</v>
      </c>
    </row>
    <row r="15" spans="1:10" ht="13.5" thickBot="1">
      <c r="A15" s="43"/>
      <c r="B15" s="1221" t="s">
        <v>495</v>
      </c>
      <c r="C15" s="1222"/>
      <c r="D15" s="1222"/>
      <c r="E15" s="1222"/>
      <c r="F15" s="1222"/>
      <c r="G15" s="1222"/>
      <c r="H15" s="1222"/>
      <c r="I15" s="269"/>
      <c r="J15" s="257">
        <f>SUM(J12:J14)</f>
        <v>0</v>
      </c>
    </row>
    <row r="16" spans="1:10">
      <c r="A16" s="42"/>
      <c r="B16" s="1218" t="s">
        <v>496</v>
      </c>
      <c r="C16" s="1219"/>
      <c r="D16" s="1219"/>
      <c r="E16" s="1219"/>
      <c r="F16" s="1220"/>
      <c r="G16" s="278"/>
      <c r="H16" s="164"/>
      <c r="I16" s="271"/>
      <c r="J16" s="165"/>
    </row>
    <row r="17" spans="1:12">
      <c r="A17" s="539">
        <v>1</v>
      </c>
      <c r="B17" s="539"/>
      <c r="C17" s="539"/>
      <c r="D17" s="538"/>
      <c r="E17" s="614"/>
      <c r="F17" s="538"/>
      <c r="G17" s="35">
        <f>C17*I$6*8</f>
        <v>0</v>
      </c>
      <c r="H17" s="616"/>
      <c r="I17" s="82">
        <f>D17+E17+F17+H17</f>
        <v>0</v>
      </c>
      <c r="J17" s="272">
        <f>D17+E17+G17</f>
        <v>0</v>
      </c>
    </row>
    <row r="18" spans="1:12">
      <c r="A18" s="539">
        <v>2</v>
      </c>
      <c r="B18" s="539"/>
      <c r="C18" s="539"/>
      <c r="D18" s="538"/>
      <c r="E18" s="614"/>
      <c r="F18" s="538"/>
      <c r="G18" s="35">
        <f t="shared" ref="G18:G19" si="1">C18*I$6*8</f>
        <v>0</v>
      </c>
      <c r="H18" s="616"/>
      <c r="I18" s="82">
        <f t="shared" ref="I18:I19" si="2">D18+E18+F18+H18</f>
        <v>0</v>
      </c>
      <c r="J18" s="272">
        <f>D18+E18+G18</f>
        <v>0</v>
      </c>
    </row>
    <row r="19" spans="1:12" ht="13.5" thickBot="1">
      <c r="A19" s="618" t="s">
        <v>177</v>
      </c>
      <c r="B19" s="557"/>
      <c r="C19" s="557"/>
      <c r="D19" s="578"/>
      <c r="E19" s="619"/>
      <c r="F19" s="578"/>
      <c r="G19" s="35">
        <f t="shared" si="1"/>
        <v>0</v>
      </c>
      <c r="H19" s="621"/>
      <c r="I19" s="82">
        <f t="shared" si="2"/>
        <v>0</v>
      </c>
      <c r="J19" s="272">
        <f>D19+E19+G19</f>
        <v>0</v>
      </c>
    </row>
    <row r="20" spans="1:12" ht="39" customHeight="1" thickBot="1">
      <c r="A20" s="43"/>
      <c r="B20" s="1221" t="s">
        <v>497</v>
      </c>
      <c r="C20" s="1222"/>
      <c r="D20" s="1222"/>
      <c r="E20" s="1222"/>
      <c r="F20" s="1222"/>
      <c r="G20" s="1222"/>
      <c r="H20" s="1222"/>
      <c r="I20" s="269"/>
      <c r="J20" s="257">
        <f>SUM(J17:J19)</f>
        <v>0</v>
      </c>
      <c r="K20" s="83" t="s">
        <v>858</v>
      </c>
      <c r="L20" s="83" t="s">
        <v>859</v>
      </c>
    </row>
    <row r="21" spans="1:12" ht="27.75" customHeight="1" thickBot="1">
      <c r="A21" s="1223" t="s">
        <v>695</v>
      </c>
      <c r="B21" s="946"/>
      <c r="C21" s="946"/>
      <c r="D21" s="946"/>
      <c r="E21" s="946"/>
      <c r="F21" s="946"/>
      <c r="G21" s="946"/>
      <c r="H21" s="946"/>
      <c r="I21" s="268"/>
      <c r="J21" s="258">
        <f>J15+J20</f>
        <v>0</v>
      </c>
      <c r="K21" s="539"/>
      <c r="L21" s="82">
        <f>J21-K21</f>
        <v>0</v>
      </c>
    </row>
    <row r="23" spans="1:12" ht="25.5" customHeight="1">
      <c r="B23" s="69" t="s">
        <v>119</v>
      </c>
      <c r="C23" s="69"/>
      <c r="D23" s="12"/>
      <c r="E23" s="12"/>
    </row>
    <row r="24" spans="1:12">
      <c r="D24" s="7" t="s">
        <v>120</v>
      </c>
      <c r="E24" s="7" t="s">
        <v>218</v>
      </c>
    </row>
  </sheetData>
  <mergeCells count="20">
    <mergeCell ref="B11:F11"/>
    <mergeCell ref="B15:H15"/>
    <mergeCell ref="B16:F16"/>
    <mergeCell ref="B20:H20"/>
    <mergeCell ref="A21:H21"/>
    <mergeCell ref="J7:J9"/>
    <mergeCell ref="F8:F9"/>
    <mergeCell ref="B2:D2"/>
    <mergeCell ref="A4:F4"/>
    <mergeCell ref="A5:F5"/>
    <mergeCell ref="A6:F6"/>
    <mergeCell ref="E8:E9"/>
    <mergeCell ref="D8:D9"/>
    <mergeCell ref="A7:A9"/>
    <mergeCell ref="B7:B9"/>
    <mergeCell ref="D7:H7"/>
    <mergeCell ref="H8:H9"/>
    <mergeCell ref="I7:I9"/>
    <mergeCell ref="G8:G9"/>
    <mergeCell ref="C7:C9"/>
  </mergeCells>
  <pageMargins left="0.7" right="0.7" top="0.75" bottom="0.75" header="0.3" footer="0.3"/>
  <pageSetup paperSize="9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H14" sqref="H14"/>
    </sheetView>
  </sheetViews>
  <sheetFormatPr defaultRowHeight="12.75"/>
  <cols>
    <col min="1" max="1" width="5.5703125" style="5" customWidth="1"/>
    <col min="2" max="2" width="20.28515625" style="5" customWidth="1"/>
    <col min="3" max="3" width="14.140625" style="7" customWidth="1"/>
    <col min="4" max="4" width="14.5703125" style="7" customWidth="1"/>
    <col min="5" max="5" width="14.140625" style="7" customWidth="1"/>
    <col min="6" max="6" width="15" style="7" customWidth="1"/>
    <col min="7" max="7" width="14" style="7" customWidth="1"/>
    <col min="8" max="9" width="12.42578125" style="5" customWidth="1"/>
    <col min="10" max="10" width="4.140625" style="5" customWidth="1"/>
    <col min="11" max="11" width="5" style="5" customWidth="1"/>
    <col min="12" max="14" width="4.140625" style="5" customWidth="1"/>
    <col min="15" max="15" width="4.5703125" style="5" customWidth="1"/>
    <col min="16" max="22" width="3.28515625" style="5" customWidth="1"/>
    <col min="23" max="23" width="15" style="5" customWidth="1"/>
    <col min="24" max="24" width="15.28515625" style="5" customWidth="1"/>
    <col min="25" max="25" width="14.42578125" style="5" customWidth="1"/>
    <col min="26" max="255" width="9.140625" style="5"/>
    <col min="256" max="266" width="4.140625" style="5" customWidth="1"/>
    <col min="267" max="267" width="5" style="5" customWidth="1"/>
    <col min="268" max="270" width="4.140625" style="5" customWidth="1"/>
    <col min="271" max="271" width="4.5703125" style="5" customWidth="1"/>
    <col min="272" max="278" width="3.28515625" style="5" customWidth="1"/>
    <col min="279" max="279" width="15" style="5" customWidth="1"/>
    <col min="280" max="280" width="15.28515625" style="5" customWidth="1"/>
    <col min="281" max="281" width="14.42578125" style="5" customWidth="1"/>
    <col min="282" max="511" width="9.140625" style="5"/>
    <col min="512" max="522" width="4.140625" style="5" customWidth="1"/>
    <col min="523" max="523" width="5" style="5" customWidth="1"/>
    <col min="524" max="526" width="4.140625" style="5" customWidth="1"/>
    <col min="527" max="527" width="4.5703125" style="5" customWidth="1"/>
    <col min="528" max="534" width="3.28515625" style="5" customWidth="1"/>
    <col min="535" max="535" width="15" style="5" customWidth="1"/>
    <col min="536" max="536" width="15.28515625" style="5" customWidth="1"/>
    <col min="537" max="537" width="14.42578125" style="5" customWidth="1"/>
    <col min="538" max="767" width="9.140625" style="5"/>
    <col min="768" max="778" width="4.140625" style="5" customWidth="1"/>
    <col min="779" max="779" width="5" style="5" customWidth="1"/>
    <col min="780" max="782" width="4.140625" style="5" customWidth="1"/>
    <col min="783" max="783" width="4.5703125" style="5" customWidth="1"/>
    <col min="784" max="790" width="3.28515625" style="5" customWidth="1"/>
    <col min="791" max="791" width="15" style="5" customWidth="1"/>
    <col min="792" max="792" width="15.28515625" style="5" customWidth="1"/>
    <col min="793" max="793" width="14.42578125" style="5" customWidth="1"/>
    <col min="794" max="1023" width="9.140625" style="5"/>
    <col min="1024" max="1034" width="4.140625" style="5" customWidth="1"/>
    <col min="1035" max="1035" width="5" style="5" customWidth="1"/>
    <col min="1036" max="1038" width="4.140625" style="5" customWidth="1"/>
    <col min="1039" max="1039" width="4.5703125" style="5" customWidth="1"/>
    <col min="1040" max="1046" width="3.28515625" style="5" customWidth="1"/>
    <col min="1047" max="1047" width="15" style="5" customWidth="1"/>
    <col min="1048" max="1048" width="15.28515625" style="5" customWidth="1"/>
    <col min="1049" max="1049" width="14.42578125" style="5" customWidth="1"/>
    <col min="1050" max="1279" width="9.140625" style="5"/>
    <col min="1280" max="1290" width="4.140625" style="5" customWidth="1"/>
    <col min="1291" max="1291" width="5" style="5" customWidth="1"/>
    <col min="1292" max="1294" width="4.140625" style="5" customWidth="1"/>
    <col min="1295" max="1295" width="4.5703125" style="5" customWidth="1"/>
    <col min="1296" max="1302" width="3.28515625" style="5" customWidth="1"/>
    <col min="1303" max="1303" width="15" style="5" customWidth="1"/>
    <col min="1304" max="1304" width="15.28515625" style="5" customWidth="1"/>
    <col min="1305" max="1305" width="14.42578125" style="5" customWidth="1"/>
    <col min="1306" max="1535" width="9.140625" style="5"/>
    <col min="1536" max="1546" width="4.140625" style="5" customWidth="1"/>
    <col min="1547" max="1547" width="5" style="5" customWidth="1"/>
    <col min="1548" max="1550" width="4.140625" style="5" customWidth="1"/>
    <col min="1551" max="1551" width="4.5703125" style="5" customWidth="1"/>
    <col min="1552" max="1558" width="3.28515625" style="5" customWidth="1"/>
    <col min="1559" max="1559" width="15" style="5" customWidth="1"/>
    <col min="1560" max="1560" width="15.28515625" style="5" customWidth="1"/>
    <col min="1561" max="1561" width="14.42578125" style="5" customWidth="1"/>
    <col min="1562" max="1791" width="9.140625" style="5"/>
    <col min="1792" max="1802" width="4.140625" style="5" customWidth="1"/>
    <col min="1803" max="1803" width="5" style="5" customWidth="1"/>
    <col min="1804" max="1806" width="4.140625" style="5" customWidth="1"/>
    <col min="1807" max="1807" width="4.5703125" style="5" customWidth="1"/>
    <col min="1808" max="1814" width="3.28515625" style="5" customWidth="1"/>
    <col min="1815" max="1815" width="15" style="5" customWidth="1"/>
    <col min="1816" max="1816" width="15.28515625" style="5" customWidth="1"/>
    <col min="1817" max="1817" width="14.42578125" style="5" customWidth="1"/>
    <col min="1818" max="2047" width="9.140625" style="5"/>
    <col min="2048" max="2058" width="4.140625" style="5" customWidth="1"/>
    <col min="2059" max="2059" width="5" style="5" customWidth="1"/>
    <col min="2060" max="2062" width="4.140625" style="5" customWidth="1"/>
    <col min="2063" max="2063" width="4.5703125" style="5" customWidth="1"/>
    <col min="2064" max="2070" width="3.28515625" style="5" customWidth="1"/>
    <col min="2071" max="2071" width="15" style="5" customWidth="1"/>
    <col min="2072" max="2072" width="15.28515625" style="5" customWidth="1"/>
    <col min="2073" max="2073" width="14.42578125" style="5" customWidth="1"/>
    <col min="2074" max="2303" width="9.140625" style="5"/>
    <col min="2304" max="2314" width="4.140625" style="5" customWidth="1"/>
    <col min="2315" max="2315" width="5" style="5" customWidth="1"/>
    <col min="2316" max="2318" width="4.140625" style="5" customWidth="1"/>
    <col min="2319" max="2319" width="4.5703125" style="5" customWidth="1"/>
    <col min="2320" max="2326" width="3.28515625" style="5" customWidth="1"/>
    <col min="2327" max="2327" width="15" style="5" customWidth="1"/>
    <col min="2328" max="2328" width="15.28515625" style="5" customWidth="1"/>
    <col min="2329" max="2329" width="14.42578125" style="5" customWidth="1"/>
    <col min="2330" max="2559" width="9.140625" style="5"/>
    <col min="2560" max="2570" width="4.140625" style="5" customWidth="1"/>
    <col min="2571" max="2571" width="5" style="5" customWidth="1"/>
    <col min="2572" max="2574" width="4.140625" style="5" customWidth="1"/>
    <col min="2575" max="2575" width="4.5703125" style="5" customWidth="1"/>
    <col min="2576" max="2582" width="3.28515625" style="5" customWidth="1"/>
    <col min="2583" max="2583" width="15" style="5" customWidth="1"/>
    <col min="2584" max="2584" width="15.28515625" style="5" customWidth="1"/>
    <col min="2585" max="2585" width="14.42578125" style="5" customWidth="1"/>
    <col min="2586" max="2815" width="9.140625" style="5"/>
    <col min="2816" max="2826" width="4.140625" style="5" customWidth="1"/>
    <col min="2827" max="2827" width="5" style="5" customWidth="1"/>
    <col min="2828" max="2830" width="4.140625" style="5" customWidth="1"/>
    <col min="2831" max="2831" width="4.5703125" style="5" customWidth="1"/>
    <col min="2832" max="2838" width="3.28515625" style="5" customWidth="1"/>
    <col min="2839" max="2839" width="15" style="5" customWidth="1"/>
    <col min="2840" max="2840" width="15.28515625" style="5" customWidth="1"/>
    <col min="2841" max="2841" width="14.42578125" style="5" customWidth="1"/>
    <col min="2842" max="3071" width="9.140625" style="5"/>
    <col min="3072" max="3082" width="4.140625" style="5" customWidth="1"/>
    <col min="3083" max="3083" width="5" style="5" customWidth="1"/>
    <col min="3084" max="3086" width="4.140625" style="5" customWidth="1"/>
    <col min="3087" max="3087" width="4.5703125" style="5" customWidth="1"/>
    <col min="3088" max="3094" width="3.28515625" style="5" customWidth="1"/>
    <col min="3095" max="3095" width="15" style="5" customWidth="1"/>
    <col min="3096" max="3096" width="15.28515625" style="5" customWidth="1"/>
    <col min="3097" max="3097" width="14.42578125" style="5" customWidth="1"/>
    <col min="3098" max="3327" width="9.140625" style="5"/>
    <col min="3328" max="3338" width="4.140625" style="5" customWidth="1"/>
    <col min="3339" max="3339" width="5" style="5" customWidth="1"/>
    <col min="3340" max="3342" width="4.140625" style="5" customWidth="1"/>
    <col min="3343" max="3343" width="4.5703125" style="5" customWidth="1"/>
    <col min="3344" max="3350" width="3.28515625" style="5" customWidth="1"/>
    <col min="3351" max="3351" width="15" style="5" customWidth="1"/>
    <col min="3352" max="3352" width="15.28515625" style="5" customWidth="1"/>
    <col min="3353" max="3353" width="14.42578125" style="5" customWidth="1"/>
    <col min="3354" max="3583" width="9.140625" style="5"/>
    <col min="3584" max="3594" width="4.140625" style="5" customWidth="1"/>
    <col min="3595" max="3595" width="5" style="5" customWidth="1"/>
    <col min="3596" max="3598" width="4.140625" style="5" customWidth="1"/>
    <col min="3599" max="3599" width="4.5703125" style="5" customWidth="1"/>
    <col min="3600" max="3606" width="3.28515625" style="5" customWidth="1"/>
    <col min="3607" max="3607" width="15" style="5" customWidth="1"/>
    <col min="3608" max="3608" width="15.28515625" style="5" customWidth="1"/>
    <col min="3609" max="3609" width="14.42578125" style="5" customWidth="1"/>
    <col min="3610" max="3839" width="9.140625" style="5"/>
    <col min="3840" max="3850" width="4.140625" style="5" customWidth="1"/>
    <col min="3851" max="3851" width="5" style="5" customWidth="1"/>
    <col min="3852" max="3854" width="4.140625" style="5" customWidth="1"/>
    <col min="3855" max="3855" width="4.5703125" style="5" customWidth="1"/>
    <col min="3856" max="3862" width="3.28515625" style="5" customWidth="1"/>
    <col min="3863" max="3863" width="15" style="5" customWidth="1"/>
    <col min="3864" max="3864" width="15.28515625" style="5" customWidth="1"/>
    <col min="3865" max="3865" width="14.42578125" style="5" customWidth="1"/>
    <col min="3866" max="4095" width="9.140625" style="5"/>
    <col min="4096" max="4106" width="4.140625" style="5" customWidth="1"/>
    <col min="4107" max="4107" width="5" style="5" customWidth="1"/>
    <col min="4108" max="4110" width="4.140625" style="5" customWidth="1"/>
    <col min="4111" max="4111" width="4.5703125" style="5" customWidth="1"/>
    <col min="4112" max="4118" width="3.28515625" style="5" customWidth="1"/>
    <col min="4119" max="4119" width="15" style="5" customWidth="1"/>
    <col min="4120" max="4120" width="15.28515625" style="5" customWidth="1"/>
    <col min="4121" max="4121" width="14.42578125" style="5" customWidth="1"/>
    <col min="4122" max="4351" width="9.140625" style="5"/>
    <col min="4352" max="4362" width="4.140625" style="5" customWidth="1"/>
    <col min="4363" max="4363" width="5" style="5" customWidth="1"/>
    <col min="4364" max="4366" width="4.140625" style="5" customWidth="1"/>
    <col min="4367" max="4367" width="4.5703125" style="5" customWidth="1"/>
    <col min="4368" max="4374" width="3.28515625" style="5" customWidth="1"/>
    <col min="4375" max="4375" width="15" style="5" customWidth="1"/>
    <col min="4376" max="4376" width="15.28515625" style="5" customWidth="1"/>
    <col min="4377" max="4377" width="14.42578125" style="5" customWidth="1"/>
    <col min="4378" max="4607" width="9.140625" style="5"/>
    <col min="4608" max="4618" width="4.140625" style="5" customWidth="1"/>
    <col min="4619" max="4619" width="5" style="5" customWidth="1"/>
    <col min="4620" max="4622" width="4.140625" style="5" customWidth="1"/>
    <col min="4623" max="4623" width="4.5703125" style="5" customWidth="1"/>
    <col min="4624" max="4630" width="3.28515625" style="5" customWidth="1"/>
    <col min="4631" max="4631" width="15" style="5" customWidth="1"/>
    <col min="4632" max="4632" width="15.28515625" style="5" customWidth="1"/>
    <col min="4633" max="4633" width="14.42578125" style="5" customWidth="1"/>
    <col min="4634" max="4863" width="9.140625" style="5"/>
    <col min="4864" max="4874" width="4.140625" style="5" customWidth="1"/>
    <col min="4875" max="4875" width="5" style="5" customWidth="1"/>
    <col min="4876" max="4878" width="4.140625" style="5" customWidth="1"/>
    <col min="4879" max="4879" width="4.5703125" style="5" customWidth="1"/>
    <col min="4880" max="4886" width="3.28515625" style="5" customWidth="1"/>
    <col min="4887" max="4887" width="15" style="5" customWidth="1"/>
    <col min="4888" max="4888" width="15.28515625" style="5" customWidth="1"/>
    <col min="4889" max="4889" width="14.42578125" style="5" customWidth="1"/>
    <col min="4890" max="5119" width="9.140625" style="5"/>
    <col min="5120" max="5130" width="4.140625" style="5" customWidth="1"/>
    <col min="5131" max="5131" width="5" style="5" customWidth="1"/>
    <col min="5132" max="5134" width="4.140625" style="5" customWidth="1"/>
    <col min="5135" max="5135" width="4.5703125" style="5" customWidth="1"/>
    <col min="5136" max="5142" width="3.28515625" style="5" customWidth="1"/>
    <col min="5143" max="5143" width="15" style="5" customWidth="1"/>
    <col min="5144" max="5144" width="15.28515625" style="5" customWidth="1"/>
    <col min="5145" max="5145" width="14.42578125" style="5" customWidth="1"/>
    <col min="5146" max="5375" width="9.140625" style="5"/>
    <col min="5376" max="5386" width="4.140625" style="5" customWidth="1"/>
    <col min="5387" max="5387" width="5" style="5" customWidth="1"/>
    <col min="5388" max="5390" width="4.140625" style="5" customWidth="1"/>
    <col min="5391" max="5391" width="4.5703125" style="5" customWidth="1"/>
    <col min="5392" max="5398" width="3.28515625" style="5" customWidth="1"/>
    <col min="5399" max="5399" width="15" style="5" customWidth="1"/>
    <col min="5400" max="5400" width="15.28515625" style="5" customWidth="1"/>
    <col min="5401" max="5401" width="14.42578125" style="5" customWidth="1"/>
    <col min="5402" max="5631" width="9.140625" style="5"/>
    <col min="5632" max="5642" width="4.140625" style="5" customWidth="1"/>
    <col min="5643" max="5643" width="5" style="5" customWidth="1"/>
    <col min="5644" max="5646" width="4.140625" style="5" customWidth="1"/>
    <col min="5647" max="5647" width="4.5703125" style="5" customWidth="1"/>
    <col min="5648" max="5654" width="3.28515625" style="5" customWidth="1"/>
    <col min="5655" max="5655" width="15" style="5" customWidth="1"/>
    <col min="5656" max="5656" width="15.28515625" style="5" customWidth="1"/>
    <col min="5657" max="5657" width="14.42578125" style="5" customWidth="1"/>
    <col min="5658" max="5887" width="9.140625" style="5"/>
    <col min="5888" max="5898" width="4.140625" style="5" customWidth="1"/>
    <col min="5899" max="5899" width="5" style="5" customWidth="1"/>
    <col min="5900" max="5902" width="4.140625" style="5" customWidth="1"/>
    <col min="5903" max="5903" width="4.5703125" style="5" customWidth="1"/>
    <col min="5904" max="5910" width="3.28515625" style="5" customWidth="1"/>
    <col min="5911" max="5911" width="15" style="5" customWidth="1"/>
    <col min="5912" max="5912" width="15.28515625" style="5" customWidth="1"/>
    <col min="5913" max="5913" width="14.42578125" style="5" customWidth="1"/>
    <col min="5914" max="6143" width="9.140625" style="5"/>
    <col min="6144" max="6154" width="4.140625" style="5" customWidth="1"/>
    <col min="6155" max="6155" width="5" style="5" customWidth="1"/>
    <col min="6156" max="6158" width="4.140625" style="5" customWidth="1"/>
    <col min="6159" max="6159" width="4.5703125" style="5" customWidth="1"/>
    <col min="6160" max="6166" width="3.28515625" style="5" customWidth="1"/>
    <col min="6167" max="6167" width="15" style="5" customWidth="1"/>
    <col min="6168" max="6168" width="15.28515625" style="5" customWidth="1"/>
    <col min="6169" max="6169" width="14.42578125" style="5" customWidth="1"/>
    <col min="6170" max="6399" width="9.140625" style="5"/>
    <col min="6400" max="6410" width="4.140625" style="5" customWidth="1"/>
    <col min="6411" max="6411" width="5" style="5" customWidth="1"/>
    <col min="6412" max="6414" width="4.140625" style="5" customWidth="1"/>
    <col min="6415" max="6415" width="4.5703125" style="5" customWidth="1"/>
    <col min="6416" max="6422" width="3.28515625" style="5" customWidth="1"/>
    <col min="6423" max="6423" width="15" style="5" customWidth="1"/>
    <col min="6424" max="6424" width="15.28515625" style="5" customWidth="1"/>
    <col min="6425" max="6425" width="14.42578125" style="5" customWidth="1"/>
    <col min="6426" max="6655" width="9.140625" style="5"/>
    <col min="6656" max="6666" width="4.140625" style="5" customWidth="1"/>
    <col min="6667" max="6667" width="5" style="5" customWidth="1"/>
    <col min="6668" max="6670" width="4.140625" style="5" customWidth="1"/>
    <col min="6671" max="6671" width="4.5703125" style="5" customWidth="1"/>
    <col min="6672" max="6678" width="3.28515625" style="5" customWidth="1"/>
    <col min="6679" max="6679" width="15" style="5" customWidth="1"/>
    <col min="6680" max="6680" width="15.28515625" style="5" customWidth="1"/>
    <col min="6681" max="6681" width="14.42578125" style="5" customWidth="1"/>
    <col min="6682" max="6911" width="9.140625" style="5"/>
    <col min="6912" max="6922" width="4.140625" style="5" customWidth="1"/>
    <col min="6923" max="6923" width="5" style="5" customWidth="1"/>
    <col min="6924" max="6926" width="4.140625" style="5" customWidth="1"/>
    <col min="6927" max="6927" width="4.5703125" style="5" customWidth="1"/>
    <col min="6928" max="6934" width="3.28515625" style="5" customWidth="1"/>
    <col min="6935" max="6935" width="15" style="5" customWidth="1"/>
    <col min="6936" max="6936" width="15.28515625" style="5" customWidth="1"/>
    <col min="6937" max="6937" width="14.42578125" style="5" customWidth="1"/>
    <col min="6938" max="7167" width="9.140625" style="5"/>
    <col min="7168" max="7178" width="4.140625" style="5" customWidth="1"/>
    <col min="7179" max="7179" width="5" style="5" customWidth="1"/>
    <col min="7180" max="7182" width="4.140625" style="5" customWidth="1"/>
    <col min="7183" max="7183" width="4.5703125" style="5" customWidth="1"/>
    <col min="7184" max="7190" width="3.28515625" style="5" customWidth="1"/>
    <col min="7191" max="7191" width="15" style="5" customWidth="1"/>
    <col min="7192" max="7192" width="15.28515625" style="5" customWidth="1"/>
    <col min="7193" max="7193" width="14.42578125" style="5" customWidth="1"/>
    <col min="7194" max="7423" width="9.140625" style="5"/>
    <col min="7424" max="7434" width="4.140625" style="5" customWidth="1"/>
    <col min="7435" max="7435" width="5" style="5" customWidth="1"/>
    <col min="7436" max="7438" width="4.140625" style="5" customWidth="1"/>
    <col min="7439" max="7439" width="4.5703125" style="5" customWidth="1"/>
    <col min="7440" max="7446" width="3.28515625" style="5" customWidth="1"/>
    <col min="7447" max="7447" width="15" style="5" customWidth="1"/>
    <col min="7448" max="7448" width="15.28515625" style="5" customWidth="1"/>
    <col min="7449" max="7449" width="14.42578125" style="5" customWidth="1"/>
    <col min="7450" max="7679" width="9.140625" style="5"/>
    <col min="7680" max="7690" width="4.140625" style="5" customWidth="1"/>
    <col min="7691" max="7691" width="5" style="5" customWidth="1"/>
    <col min="7692" max="7694" width="4.140625" style="5" customWidth="1"/>
    <col min="7695" max="7695" width="4.5703125" style="5" customWidth="1"/>
    <col min="7696" max="7702" width="3.28515625" style="5" customWidth="1"/>
    <col min="7703" max="7703" width="15" style="5" customWidth="1"/>
    <col min="7704" max="7704" width="15.28515625" style="5" customWidth="1"/>
    <col min="7705" max="7705" width="14.42578125" style="5" customWidth="1"/>
    <col min="7706" max="7935" width="9.140625" style="5"/>
    <col min="7936" max="7946" width="4.140625" style="5" customWidth="1"/>
    <col min="7947" max="7947" width="5" style="5" customWidth="1"/>
    <col min="7948" max="7950" width="4.140625" style="5" customWidth="1"/>
    <col min="7951" max="7951" width="4.5703125" style="5" customWidth="1"/>
    <col min="7952" max="7958" width="3.28515625" style="5" customWidth="1"/>
    <col min="7959" max="7959" width="15" style="5" customWidth="1"/>
    <col min="7960" max="7960" width="15.28515625" style="5" customWidth="1"/>
    <col min="7961" max="7961" width="14.42578125" style="5" customWidth="1"/>
    <col min="7962" max="8191" width="9.140625" style="5"/>
    <col min="8192" max="8202" width="4.140625" style="5" customWidth="1"/>
    <col min="8203" max="8203" width="5" style="5" customWidth="1"/>
    <col min="8204" max="8206" width="4.140625" style="5" customWidth="1"/>
    <col min="8207" max="8207" width="4.5703125" style="5" customWidth="1"/>
    <col min="8208" max="8214" width="3.28515625" style="5" customWidth="1"/>
    <col min="8215" max="8215" width="15" style="5" customWidth="1"/>
    <col min="8216" max="8216" width="15.28515625" style="5" customWidth="1"/>
    <col min="8217" max="8217" width="14.42578125" style="5" customWidth="1"/>
    <col min="8218" max="8447" width="9.140625" style="5"/>
    <col min="8448" max="8458" width="4.140625" style="5" customWidth="1"/>
    <col min="8459" max="8459" width="5" style="5" customWidth="1"/>
    <col min="8460" max="8462" width="4.140625" style="5" customWidth="1"/>
    <col min="8463" max="8463" width="4.5703125" style="5" customWidth="1"/>
    <col min="8464" max="8470" width="3.28515625" style="5" customWidth="1"/>
    <col min="8471" max="8471" width="15" style="5" customWidth="1"/>
    <col min="8472" max="8472" width="15.28515625" style="5" customWidth="1"/>
    <col min="8473" max="8473" width="14.42578125" style="5" customWidth="1"/>
    <col min="8474" max="8703" width="9.140625" style="5"/>
    <col min="8704" max="8714" width="4.140625" style="5" customWidth="1"/>
    <col min="8715" max="8715" width="5" style="5" customWidth="1"/>
    <col min="8716" max="8718" width="4.140625" style="5" customWidth="1"/>
    <col min="8719" max="8719" width="4.5703125" style="5" customWidth="1"/>
    <col min="8720" max="8726" width="3.28515625" style="5" customWidth="1"/>
    <col min="8727" max="8727" width="15" style="5" customWidth="1"/>
    <col min="8728" max="8728" width="15.28515625" style="5" customWidth="1"/>
    <col min="8729" max="8729" width="14.42578125" style="5" customWidth="1"/>
    <col min="8730" max="8959" width="9.140625" style="5"/>
    <col min="8960" max="8970" width="4.140625" style="5" customWidth="1"/>
    <col min="8971" max="8971" width="5" style="5" customWidth="1"/>
    <col min="8972" max="8974" width="4.140625" style="5" customWidth="1"/>
    <col min="8975" max="8975" width="4.5703125" style="5" customWidth="1"/>
    <col min="8976" max="8982" width="3.28515625" style="5" customWidth="1"/>
    <col min="8983" max="8983" width="15" style="5" customWidth="1"/>
    <col min="8984" max="8984" width="15.28515625" style="5" customWidth="1"/>
    <col min="8985" max="8985" width="14.42578125" style="5" customWidth="1"/>
    <col min="8986" max="9215" width="9.140625" style="5"/>
    <col min="9216" max="9226" width="4.140625" style="5" customWidth="1"/>
    <col min="9227" max="9227" width="5" style="5" customWidth="1"/>
    <col min="9228" max="9230" width="4.140625" style="5" customWidth="1"/>
    <col min="9231" max="9231" width="4.5703125" style="5" customWidth="1"/>
    <col min="9232" max="9238" width="3.28515625" style="5" customWidth="1"/>
    <col min="9239" max="9239" width="15" style="5" customWidth="1"/>
    <col min="9240" max="9240" width="15.28515625" style="5" customWidth="1"/>
    <col min="9241" max="9241" width="14.42578125" style="5" customWidth="1"/>
    <col min="9242" max="9471" width="9.140625" style="5"/>
    <col min="9472" max="9482" width="4.140625" style="5" customWidth="1"/>
    <col min="9483" max="9483" width="5" style="5" customWidth="1"/>
    <col min="9484" max="9486" width="4.140625" style="5" customWidth="1"/>
    <col min="9487" max="9487" width="4.5703125" style="5" customWidth="1"/>
    <col min="9488" max="9494" width="3.28515625" style="5" customWidth="1"/>
    <col min="9495" max="9495" width="15" style="5" customWidth="1"/>
    <col min="9496" max="9496" width="15.28515625" style="5" customWidth="1"/>
    <col min="9497" max="9497" width="14.42578125" style="5" customWidth="1"/>
    <col min="9498" max="9727" width="9.140625" style="5"/>
    <col min="9728" max="9738" width="4.140625" style="5" customWidth="1"/>
    <col min="9739" max="9739" width="5" style="5" customWidth="1"/>
    <col min="9740" max="9742" width="4.140625" style="5" customWidth="1"/>
    <col min="9743" max="9743" width="4.5703125" style="5" customWidth="1"/>
    <col min="9744" max="9750" width="3.28515625" style="5" customWidth="1"/>
    <col min="9751" max="9751" width="15" style="5" customWidth="1"/>
    <col min="9752" max="9752" width="15.28515625" style="5" customWidth="1"/>
    <col min="9753" max="9753" width="14.42578125" style="5" customWidth="1"/>
    <col min="9754" max="9983" width="9.140625" style="5"/>
    <col min="9984" max="9994" width="4.140625" style="5" customWidth="1"/>
    <col min="9995" max="9995" width="5" style="5" customWidth="1"/>
    <col min="9996" max="9998" width="4.140625" style="5" customWidth="1"/>
    <col min="9999" max="9999" width="4.5703125" style="5" customWidth="1"/>
    <col min="10000" max="10006" width="3.28515625" style="5" customWidth="1"/>
    <col min="10007" max="10007" width="15" style="5" customWidth="1"/>
    <col min="10008" max="10008" width="15.28515625" style="5" customWidth="1"/>
    <col min="10009" max="10009" width="14.42578125" style="5" customWidth="1"/>
    <col min="10010" max="10239" width="9.140625" style="5"/>
    <col min="10240" max="10250" width="4.140625" style="5" customWidth="1"/>
    <col min="10251" max="10251" width="5" style="5" customWidth="1"/>
    <col min="10252" max="10254" width="4.140625" style="5" customWidth="1"/>
    <col min="10255" max="10255" width="4.5703125" style="5" customWidth="1"/>
    <col min="10256" max="10262" width="3.28515625" style="5" customWidth="1"/>
    <col min="10263" max="10263" width="15" style="5" customWidth="1"/>
    <col min="10264" max="10264" width="15.28515625" style="5" customWidth="1"/>
    <col min="10265" max="10265" width="14.42578125" style="5" customWidth="1"/>
    <col min="10266" max="10495" width="9.140625" style="5"/>
    <col min="10496" max="10506" width="4.140625" style="5" customWidth="1"/>
    <col min="10507" max="10507" width="5" style="5" customWidth="1"/>
    <col min="10508" max="10510" width="4.140625" style="5" customWidth="1"/>
    <col min="10511" max="10511" width="4.5703125" style="5" customWidth="1"/>
    <col min="10512" max="10518" width="3.28515625" style="5" customWidth="1"/>
    <col min="10519" max="10519" width="15" style="5" customWidth="1"/>
    <col min="10520" max="10520" width="15.28515625" style="5" customWidth="1"/>
    <col min="10521" max="10521" width="14.42578125" style="5" customWidth="1"/>
    <col min="10522" max="10751" width="9.140625" style="5"/>
    <col min="10752" max="10762" width="4.140625" style="5" customWidth="1"/>
    <col min="10763" max="10763" width="5" style="5" customWidth="1"/>
    <col min="10764" max="10766" width="4.140625" style="5" customWidth="1"/>
    <col min="10767" max="10767" width="4.5703125" style="5" customWidth="1"/>
    <col min="10768" max="10774" width="3.28515625" style="5" customWidth="1"/>
    <col min="10775" max="10775" width="15" style="5" customWidth="1"/>
    <col min="10776" max="10776" width="15.28515625" style="5" customWidth="1"/>
    <col min="10777" max="10777" width="14.42578125" style="5" customWidth="1"/>
    <col min="10778" max="11007" width="9.140625" style="5"/>
    <col min="11008" max="11018" width="4.140625" style="5" customWidth="1"/>
    <col min="11019" max="11019" width="5" style="5" customWidth="1"/>
    <col min="11020" max="11022" width="4.140625" style="5" customWidth="1"/>
    <col min="11023" max="11023" width="4.5703125" style="5" customWidth="1"/>
    <col min="11024" max="11030" width="3.28515625" style="5" customWidth="1"/>
    <col min="11031" max="11031" width="15" style="5" customWidth="1"/>
    <col min="11032" max="11032" width="15.28515625" style="5" customWidth="1"/>
    <col min="11033" max="11033" width="14.42578125" style="5" customWidth="1"/>
    <col min="11034" max="11263" width="9.140625" style="5"/>
    <col min="11264" max="11274" width="4.140625" style="5" customWidth="1"/>
    <col min="11275" max="11275" width="5" style="5" customWidth="1"/>
    <col min="11276" max="11278" width="4.140625" style="5" customWidth="1"/>
    <col min="11279" max="11279" width="4.5703125" style="5" customWidth="1"/>
    <col min="11280" max="11286" width="3.28515625" style="5" customWidth="1"/>
    <col min="11287" max="11287" width="15" style="5" customWidth="1"/>
    <col min="11288" max="11288" width="15.28515625" style="5" customWidth="1"/>
    <col min="11289" max="11289" width="14.42578125" style="5" customWidth="1"/>
    <col min="11290" max="11519" width="9.140625" style="5"/>
    <col min="11520" max="11530" width="4.140625" style="5" customWidth="1"/>
    <col min="11531" max="11531" width="5" style="5" customWidth="1"/>
    <col min="11532" max="11534" width="4.140625" style="5" customWidth="1"/>
    <col min="11535" max="11535" width="4.5703125" style="5" customWidth="1"/>
    <col min="11536" max="11542" width="3.28515625" style="5" customWidth="1"/>
    <col min="11543" max="11543" width="15" style="5" customWidth="1"/>
    <col min="11544" max="11544" width="15.28515625" style="5" customWidth="1"/>
    <col min="11545" max="11545" width="14.42578125" style="5" customWidth="1"/>
    <col min="11546" max="11775" width="9.140625" style="5"/>
    <col min="11776" max="11786" width="4.140625" style="5" customWidth="1"/>
    <col min="11787" max="11787" width="5" style="5" customWidth="1"/>
    <col min="11788" max="11790" width="4.140625" style="5" customWidth="1"/>
    <col min="11791" max="11791" width="4.5703125" style="5" customWidth="1"/>
    <col min="11792" max="11798" width="3.28515625" style="5" customWidth="1"/>
    <col min="11799" max="11799" width="15" style="5" customWidth="1"/>
    <col min="11800" max="11800" width="15.28515625" style="5" customWidth="1"/>
    <col min="11801" max="11801" width="14.42578125" style="5" customWidth="1"/>
    <col min="11802" max="12031" width="9.140625" style="5"/>
    <col min="12032" max="12042" width="4.140625" style="5" customWidth="1"/>
    <col min="12043" max="12043" width="5" style="5" customWidth="1"/>
    <col min="12044" max="12046" width="4.140625" style="5" customWidth="1"/>
    <col min="12047" max="12047" width="4.5703125" style="5" customWidth="1"/>
    <col min="12048" max="12054" width="3.28515625" style="5" customWidth="1"/>
    <col min="12055" max="12055" width="15" style="5" customWidth="1"/>
    <col min="12056" max="12056" width="15.28515625" style="5" customWidth="1"/>
    <col min="12057" max="12057" width="14.42578125" style="5" customWidth="1"/>
    <col min="12058" max="12287" width="9.140625" style="5"/>
    <col min="12288" max="12298" width="4.140625" style="5" customWidth="1"/>
    <col min="12299" max="12299" width="5" style="5" customWidth="1"/>
    <col min="12300" max="12302" width="4.140625" style="5" customWidth="1"/>
    <col min="12303" max="12303" width="4.5703125" style="5" customWidth="1"/>
    <col min="12304" max="12310" width="3.28515625" style="5" customWidth="1"/>
    <col min="12311" max="12311" width="15" style="5" customWidth="1"/>
    <col min="12312" max="12312" width="15.28515625" style="5" customWidth="1"/>
    <col min="12313" max="12313" width="14.42578125" style="5" customWidth="1"/>
    <col min="12314" max="12543" width="9.140625" style="5"/>
    <col min="12544" max="12554" width="4.140625" style="5" customWidth="1"/>
    <col min="12555" max="12555" width="5" style="5" customWidth="1"/>
    <col min="12556" max="12558" width="4.140625" style="5" customWidth="1"/>
    <col min="12559" max="12559" width="4.5703125" style="5" customWidth="1"/>
    <col min="12560" max="12566" width="3.28515625" style="5" customWidth="1"/>
    <col min="12567" max="12567" width="15" style="5" customWidth="1"/>
    <col min="12568" max="12568" width="15.28515625" style="5" customWidth="1"/>
    <col min="12569" max="12569" width="14.42578125" style="5" customWidth="1"/>
    <col min="12570" max="12799" width="9.140625" style="5"/>
    <col min="12800" max="12810" width="4.140625" style="5" customWidth="1"/>
    <col min="12811" max="12811" width="5" style="5" customWidth="1"/>
    <col min="12812" max="12814" width="4.140625" style="5" customWidth="1"/>
    <col min="12815" max="12815" width="4.5703125" style="5" customWidth="1"/>
    <col min="12816" max="12822" width="3.28515625" style="5" customWidth="1"/>
    <col min="12823" max="12823" width="15" style="5" customWidth="1"/>
    <col min="12824" max="12824" width="15.28515625" style="5" customWidth="1"/>
    <col min="12825" max="12825" width="14.42578125" style="5" customWidth="1"/>
    <col min="12826" max="13055" width="9.140625" style="5"/>
    <col min="13056" max="13066" width="4.140625" style="5" customWidth="1"/>
    <col min="13067" max="13067" width="5" style="5" customWidth="1"/>
    <col min="13068" max="13070" width="4.140625" style="5" customWidth="1"/>
    <col min="13071" max="13071" width="4.5703125" style="5" customWidth="1"/>
    <col min="13072" max="13078" width="3.28515625" style="5" customWidth="1"/>
    <col min="13079" max="13079" width="15" style="5" customWidth="1"/>
    <col min="13080" max="13080" width="15.28515625" style="5" customWidth="1"/>
    <col min="13081" max="13081" width="14.42578125" style="5" customWidth="1"/>
    <col min="13082" max="13311" width="9.140625" style="5"/>
    <col min="13312" max="13322" width="4.140625" style="5" customWidth="1"/>
    <col min="13323" max="13323" width="5" style="5" customWidth="1"/>
    <col min="13324" max="13326" width="4.140625" style="5" customWidth="1"/>
    <col min="13327" max="13327" width="4.5703125" style="5" customWidth="1"/>
    <col min="13328" max="13334" width="3.28515625" style="5" customWidth="1"/>
    <col min="13335" max="13335" width="15" style="5" customWidth="1"/>
    <col min="13336" max="13336" width="15.28515625" style="5" customWidth="1"/>
    <col min="13337" max="13337" width="14.42578125" style="5" customWidth="1"/>
    <col min="13338" max="13567" width="9.140625" style="5"/>
    <col min="13568" max="13578" width="4.140625" style="5" customWidth="1"/>
    <col min="13579" max="13579" width="5" style="5" customWidth="1"/>
    <col min="13580" max="13582" width="4.140625" style="5" customWidth="1"/>
    <col min="13583" max="13583" width="4.5703125" style="5" customWidth="1"/>
    <col min="13584" max="13590" width="3.28515625" style="5" customWidth="1"/>
    <col min="13591" max="13591" width="15" style="5" customWidth="1"/>
    <col min="13592" max="13592" width="15.28515625" style="5" customWidth="1"/>
    <col min="13593" max="13593" width="14.42578125" style="5" customWidth="1"/>
    <col min="13594" max="13823" width="9.140625" style="5"/>
    <col min="13824" max="13834" width="4.140625" style="5" customWidth="1"/>
    <col min="13835" max="13835" width="5" style="5" customWidth="1"/>
    <col min="13836" max="13838" width="4.140625" style="5" customWidth="1"/>
    <col min="13839" max="13839" width="4.5703125" style="5" customWidth="1"/>
    <col min="13840" max="13846" width="3.28515625" style="5" customWidth="1"/>
    <col min="13847" max="13847" width="15" style="5" customWidth="1"/>
    <col min="13848" max="13848" width="15.28515625" style="5" customWidth="1"/>
    <col min="13849" max="13849" width="14.42578125" style="5" customWidth="1"/>
    <col min="13850" max="14079" width="9.140625" style="5"/>
    <col min="14080" max="14090" width="4.140625" style="5" customWidth="1"/>
    <col min="14091" max="14091" width="5" style="5" customWidth="1"/>
    <col min="14092" max="14094" width="4.140625" style="5" customWidth="1"/>
    <col min="14095" max="14095" width="4.5703125" style="5" customWidth="1"/>
    <col min="14096" max="14102" width="3.28515625" style="5" customWidth="1"/>
    <col min="14103" max="14103" width="15" style="5" customWidth="1"/>
    <col min="14104" max="14104" width="15.28515625" style="5" customWidth="1"/>
    <col min="14105" max="14105" width="14.42578125" style="5" customWidth="1"/>
    <col min="14106" max="14335" width="9.140625" style="5"/>
    <col min="14336" max="14346" width="4.140625" style="5" customWidth="1"/>
    <col min="14347" max="14347" width="5" style="5" customWidth="1"/>
    <col min="14348" max="14350" width="4.140625" style="5" customWidth="1"/>
    <col min="14351" max="14351" width="4.5703125" style="5" customWidth="1"/>
    <col min="14352" max="14358" width="3.28515625" style="5" customWidth="1"/>
    <col min="14359" max="14359" width="15" style="5" customWidth="1"/>
    <col min="14360" max="14360" width="15.28515625" style="5" customWidth="1"/>
    <col min="14361" max="14361" width="14.42578125" style="5" customWidth="1"/>
    <col min="14362" max="14591" width="9.140625" style="5"/>
    <col min="14592" max="14602" width="4.140625" style="5" customWidth="1"/>
    <col min="14603" max="14603" width="5" style="5" customWidth="1"/>
    <col min="14604" max="14606" width="4.140625" style="5" customWidth="1"/>
    <col min="14607" max="14607" width="4.5703125" style="5" customWidth="1"/>
    <col min="14608" max="14614" width="3.28515625" style="5" customWidth="1"/>
    <col min="14615" max="14615" width="15" style="5" customWidth="1"/>
    <col min="14616" max="14616" width="15.28515625" style="5" customWidth="1"/>
    <col min="14617" max="14617" width="14.42578125" style="5" customWidth="1"/>
    <col min="14618" max="14847" width="9.140625" style="5"/>
    <col min="14848" max="14858" width="4.140625" style="5" customWidth="1"/>
    <col min="14859" max="14859" width="5" style="5" customWidth="1"/>
    <col min="14860" max="14862" width="4.140625" style="5" customWidth="1"/>
    <col min="14863" max="14863" width="4.5703125" style="5" customWidth="1"/>
    <col min="14864" max="14870" width="3.28515625" style="5" customWidth="1"/>
    <col min="14871" max="14871" width="15" style="5" customWidth="1"/>
    <col min="14872" max="14872" width="15.28515625" style="5" customWidth="1"/>
    <col min="14873" max="14873" width="14.42578125" style="5" customWidth="1"/>
    <col min="14874" max="15103" width="9.140625" style="5"/>
    <col min="15104" max="15114" width="4.140625" style="5" customWidth="1"/>
    <col min="15115" max="15115" width="5" style="5" customWidth="1"/>
    <col min="15116" max="15118" width="4.140625" style="5" customWidth="1"/>
    <col min="15119" max="15119" width="4.5703125" style="5" customWidth="1"/>
    <col min="15120" max="15126" width="3.28515625" style="5" customWidth="1"/>
    <col min="15127" max="15127" width="15" style="5" customWidth="1"/>
    <col min="15128" max="15128" width="15.28515625" style="5" customWidth="1"/>
    <col min="15129" max="15129" width="14.42578125" style="5" customWidth="1"/>
    <col min="15130" max="15359" width="9.140625" style="5"/>
    <col min="15360" max="15370" width="4.140625" style="5" customWidth="1"/>
    <col min="15371" max="15371" width="5" style="5" customWidth="1"/>
    <col min="15372" max="15374" width="4.140625" style="5" customWidth="1"/>
    <col min="15375" max="15375" width="4.5703125" style="5" customWidth="1"/>
    <col min="15376" max="15382" width="3.28515625" style="5" customWidth="1"/>
    <col min="15383" max="15383" width="15" style="5" customWidth="1"/>
    <col min="15384" max="15384" width="15.28515625" style="5" customWidth="1"/>
    <col min="15385" max="15385" width="14.42578125" style="5" customWidth="1"/>
    <col min="15386" max="15615" width="9.140625" style="5"/>
    <col min="15616" max="15626" width="4.140625" style="5" customWidth="1"/>
    <col min="15627" max="15627" width="5" style="5" customWidth="1"/>
    <col min="15628" max="15630" width="4.140625" style="5" customWidth="1"/>
    <col min="15631" max="15631" width="4.5703125" style="5" customWidth="1"/>
    <col min="15632" max="15638" width="3.28515625" style="5" customWidth="1"/>
    <col min="15639" max="15639" width="15" style="5" customWidth="1"/>
    <col min="15640" max="15640" width="15.28515625" style="5" customWidth="1"/>
    <col min="15641" max="15641" width="14.42578125" style="5" customWidth="1"/>
    <col min="15642" max="15871" width="9.140625" style="5"/>
    <col min="15872" max="15882" width="4.140625" style="5" customWidth="1"/>
    <col min="15883" max="15883" width="5" style="5" customWidth="1"/>
    <col min="15884" max="15886" width="4.140625" style="5" customWidth="1"/>
    <col min="15887" max="15887" width="4.5703125" style="5" customWidth="1"/>
    <col min="15888" max="15894" width="3.28515625" style="5" customWidth="1"/>
    <col min="15895" max="15895" width="15" style="5" customWidth="1"/>
    <col min="15896" max="15896" width="15.28515625" style="5" customWidth="1"/>
    <col min="15897" max="15897" width="14.42578125" style="5" customWidth="1"/>
    <col min="15898" max="16127" width="9.140625" style="5"/>
    <col min="16128" max="16138" width="4.140625" style="5" customWidth="1"/>
    <col min="16139" max="16139" width="5" style="5" customWidth="1"/>
    <col min="16140" max="16142" width="4.140625" style="5" customWidth="1"/>
    <col min="16143" max="16143" width="4.5703125" style="5" customWidth="1"/>
    <col min="16144" max="16150" width="3.28515625" style="5" customWidth="1"/>
    <col min="16151" max="16151" width="15" style="5" customWidth="1"/>
    <col min="16152" max="16152" width="15.28515625" style="5" customWidth="1"/>
    <col min="16153" max="16153" width="14.42578125" style="5" customWidth="1"/>
    <col min="16154" max="16384" width="9.140625" style="5"/>
  </cols>
  <sheetData>
    <row r="1" spans="1:9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9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9" ht="14.25">
      <c r="A3" s="26" t="s">
        <v>173</v>
      </c>
      <c r="B3" s="74"/>
      <c r="C3" s="273" t="str">
        <f>Деклар!G7</f>
        <v>2020 год</v>
      </c>
      <c r="D3" s="74"/>
      <c r="E3" s="79"/>
      <c r="F3" s="79"/>
    </row>
    <row r="4" spans="1:9" ht="15.75">
      <c r="A4" s="1025" t="s">
        <v>114</v>
      </c>
      <c r="B4" s="1025"/>
      <c r="C4" s="1025"/>
      <c r="D4" s="1025"/>
      <c r="E4" s="1025"/>
      <c r="F4" s="1025"/>
      <c r="G4" s="1025"/>
    </row>
    <row r="5" spans="1:9">
      <c r="A5" s="933" t="s">
        <v>696</v>
      </c>
      <c r="B5" s="933"/>
      <c r="C5" s="933"/>
      <c r="D5" s="933"/>
      <c r="E5" s="933"/>
      <c r="F5" s="933"/>
      <c r="G5" s="933"/>
    </row>
    <row r="6" spans="1:9" ht="21.75" customHeight="1" thickBot="1">
      <c r="A6" s="1026" t="s">
        <v>498</v>
      </c>
      <c r="B6" s="1026"/>
      <c r="C6" s="1026"/>
      <c r="D6" s="1026"/>
      <c r="E6" s="1026"/>
      <c r="F6" s="1026"/>
      <c r="G6" s="1026"/>
    </row>
    <row r="7" spans="1:9" ht="63" customHeight="1" thickBot="1">
      <c r="A7" s="224" t="s">
        <v>242</v>
      </c>
      <c r="B7" s="223" t="s">
        <v>125</v>
      </c>
      <c r="C7" s="223" t="s">
        <v>401</v>
      </c>
      <c r="D7" s="223" t="s">
        <v>499</v>
      </c>
      <c r="E7" s="223" t="s">
        <v>500</v>
      </c>
      <c r="F7" s="223" t="s">
        <v>501</v>
      </c>
      <c r="G7" s="223" t="s">
        <v>405</v>
      </c>
    </row>
    <row r="8" spans="1:9" ht="12.75" customHeight="1" thickBot="1">
      <c r="A8" s="48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50">
        <v>7</v>
      </c>
    </row>
    <row r="9" spans="1:9" ht="21.75" customHeight="1">
      <c r="A9" s="544"/>
      <c r="B9" s="544"/>
      <c r="C9" s="575"/>
      <c r="D9" s="627"/>
      <c r="E9" s="680"/>
      <c r="F9" s="636"/>
      <c r="G9" s="674"/>
    </row>
    <row r="10" spans="1:9" ht="12.75" customHeight="1">
      <c r="A10" s="544"/>
      <c r="B10" s="544"/>
      <c r="C10" s="575"/>
      <c r="D10" s="627"/>
      <c r="E10" s="576"/>
      <c r="F10" s="636"/>
      <c r="G10" s="674"/>
    </row>
    <row r="11" spans="1:9">
      <c r="A11" s="544"/>
      <c r="B11" s="544"/>
      <c r="C11" s="575"/>
      <c r="D11" s="627"/>
      <c r="E11" s="576"/>
      <c r="F11" s="636"/>
      <c r="G11" s="674"/>
    </row>
    <row r="12" spans="1:9">
      <c r="A12" s="544"/>
      <c r="B12" s="544"/>
      <c r="C12" s="575"/>
      <c r="D12" s="627"/>
      <c r="E12" s="576"/>
      <c r="F12" s="636"/>
      <c r="G12" s="674"/>
    </row>
    <row r="13" spans="1:9" ht="46.15" customHeight="1" thickBot="1">
      <c r="A13" s="584"/>
      <c r="B13" s="584"/>
      <c r="C13" s="681"/>
      <c r="D13" s="682"/>
      <c r="E13" s="683"/>
      <c r="F13" s="684"/>
      <c r="G13" s="685"/>
      <c r="H13" s="83" t="s">
        <v>858</v>
      </c>
      <c r="I13" s="83" t="s">
        <v>859</v>
      </c>
    </row>
    <row r="14" spans="1:9" ht="47.25" customHeight="1" thickBot="1">
      <c r="A14" s="43"/>
      <c r="B14" s="945" t="s">
        <v>697</v>
      </c>
      <c r="C14" s="946"/>
      <c r="D14" s="946"/>
      <c r="E14" s="1224"/>
      <c r="F14" s="129">
        <f>SUM(F9:F13)</f>
        <v>0</v>
      </c>
      <c r="G14" s="10"/>
      <c r="H14" s="539"/>
      <c r="I14" s="82">
        <f>F14-H14</f>
        <v>0</v>
      </c>
    </row>
    <row r="15" spans="1:9" ht="21" customHeight="1"/>
    <row r="16" spans="1:9" ht="25.5" customHeight="1">
      <c r="B16" s="69" t="s">
        <v>119</v>
      </c>
      <c r="C16" s="12"/>
      <c r="D16" s="12"/>
    </row>
    <row r="17" spans="3:4">
      <c r="C17" s="7" t="s">
        <v>120</v>
      </c>
      <c r="D17" s="7" t="s">
        <v>218</v>
      </c>
    </row>
  </sheetData>
  <mergeCells count="6">
    <mergeCell ref="B14:E14"/>
    <mergeCell ref="B2:C2"/>
    <mergeCell ref="E2:F2"/>
    <mergeCell ref="A4:G4"/>
    <mergeCell ref="A5:G5"/>
    <mergeCell ref="A6:G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F4" sqref="F4"/>
    </sheetView>
  </sheetViews>
  <sheetFormatPr defaultRowHeight="12.75"/>
  <cols>
    <col min="1" max="1" width="5.5703125" style="5" customWidth="1"/>
    <col min="2" max="2" width="46.5703125" style="5" customWidth="1"/>
    <col min="3" max="3" width="14.140625" style="7" customWidth="1"/>
    <col min="4" max="4" width="33.140625" style="7" customWidth="1"/>
    <col min="5" max="5" width="17.7109375" style="7" customWidth="1"/>
    <col min="6" max="7" width="10.140625" style="5" customWidth="1"/>
    <col min="8" max="8" width="4.140625" style="5" customWidth="1"/>
    <col min="9" max="9" width="5" style="5" customWidth="1"/>
    <col min="10" max="12" width="4.140625" style="5" customWidth="1"/>
    <col min="13" max="13" width="4.5703125" style="5" customWidth="1"/>
    <col min="14" max="20" width="3.28515625" style="5" customWidth="1"/>
    <col min="21" max="21" width="15" style="5" customWidth="1"/>
    <col min="22" max="22" width="15.28515625" style="5" customWidth="1"/>
    <col min="23" max="23" width="14.42578125" style="5" customWidth="1"/>
    <col min="24" max="253" width="9.140625" style="5"/>
    <col min="254" max="264" width="4.140625" style="5" customWidth="1"/>
    <col min="265" max="265" width="5" style="5" customWidth="1"/>
    <col min="266" max="268" width="4.140625" style="5" customWidth="1"/>
    <col min="269" max="269" width="4.5703125" style="5" customWidth="1"/>
    <col min="270" max="276" width="3.28515625" style="5" customWidth="1"/>
    <col min="277" max="277" width="15" style="5" customWidth="1"/>
    <col min="278" max="278" width="15.28515625" style="5" customWidth="1"/>
    <col min="279" max="279" width="14.42578125" style="5" customWidth="1"/>
    <col min="280" max="509" width="9.140625" style="5"/>
    <col min="510" max="520" width="4.140625" style="5" customWidth="1"/>
    <col min="521" max="521" width="5" style="5" customWidth="1"/>
    <col min="522" max="524" width="4.140625" style="5" customWidth="1"/>
    <col min="525" max="525" width="4.5703125" style="5" customWidth="1"/>
    <col min="526" max="532" width="3.28515625" style="5" customWidth="1"/>
    <col min="533" max="533" width="15" style="5" customWidth="1"/>
    <col min="534" max="534" width="15.28515625" style="5" customWidth="1"/>
    <col min="535" max="535" width="14.42578125" style="5" customWidth="1"/>
    <col min="536" max="765" width="9.140625" style="5"/>
    <col min="766" max="776" width="4.140625" style="5" customWidth="1"/>
    <col min="777" max="777" width="5" style="5" customWidth="1"/>
    <col min="778" max="780" width="4.140625" style="5" customWidth="1"/>
    <col min="781" max="781" width="4.5703125" style="5" customWidth="1"/>
    <col min="782" max="788" width="3.28515625" style="5" customWidth="1"/>
    <col min="789" max="789" width="15" style="5" customWidth="1"/>
    <col min="790" max="790" width="15.28515625" style="5" customWidth="1"/>
    <col min="791" max="791" width="14.42578125" style="5" customWidth="1"/>
    <col min="792" max="1021" width="9.140625" style="5"/>
    <col min="1022" max="1032" width="4.140625" style="5" customWidth="1"/>
    <col min="1033" max="1033" width="5" style="5" customWidth="1"/>
    <col min="1034" max="1036" width="4.140625" style="5" customWidth="1"/>
    <col min="1037" max="1037" width="4.5703125" style="5" customWidth="1"/>
    <col min="1038" max="1044" width="3.28515625" style="5" customWidth="1"/>
    <col min="1045" max="1045" width="15" style="5" customWidth="1"/>
    <col min="1046" max="1046" width="15.28515625" style="5" customWidth="1"/>
    <col min="1047" max="1047" width="14.42578125" style="5" customWidth="1"/>
    <col min="1048" max="1277" width="9.140625" style="5"/>
    <col min="1278" max="1288" width="4.140625" style="5" customWidth="1"/>
    <col min="1289" max="1289" width="5" style="5" customWidth="1"/>
    <col min="1290" max="1292" width="4.140625" style="5" customWidth="1"/>
    <col min="1293" max="1293" width="4.5703125" style="5" customWidth="1"/>
    <col min="1294" max="1300" width="3.28515625" style="5" customWidth="1"/>
    <col min="1301" max="1301" width="15" style="5" customWidth="1"/>
    <col min="1302" max="1302" width="15.28515625" style="5" customWidth="1"/>
    <col min="1303" max="1303" width="14.42578125" style="5" customWidth="1"/>
    <col min="1304" max="1533" width="9.140625" style="5"/>
    <col min="1534" max="1544" width="4.140625" style="5" customWidth="1"/>
    <col min="1545" max="1545" width="5" style="5" customWidth="1"/>
    <col min="1546" max="1548" width="4.140625" style="5" customWidth="1"/>
    <col min="1549" max="1549" width="4.5703125" style="5" customWidth="1"/>
    <col min="1550" max="1556" width="3.28515625" style="5" customWidth="1"/>
    <col min="1557" max="1557" width="15" style="5" customWidth="1"/>
    <col min="1558" max="1558" width="15.28515625" style="5" customWidth="1"/>
    <col min="1559" max="1559" width="14.42578125" style="5" customWidth="1"/>
    <col min="1560" max="1789" width="9.140625" style="5"/>
    <col min="1790" max="1800" width="4.140625" style="5" customWidth="1"/>
    <col min="1801" max="1801" width="5" style="5" customWidth="1"/>
    <col min="1802" max="1804" width="4.140625" style="5" customWidth="1"/>
    <col min="1805" max="1805" width="4.5703125" style="5" customWidth="1"/>
    <col min="1806" max="1812" width="3.28515625" style="5" customWidth="1"/>
    <col min="1813" max="1813" width="15" style="5" customWidth="1"/>
    <col min="1814" max="1814" width="15.28515625" style="5" customWidth="1"/>
    <col min="1815" max="1815" width="14.42578125" style="5" customWidth="1"/>
    <col min="1816" max="2045" width="9.140625" style="5"/>
    <col min="2046" max="2056" width="4.140625" style="5" customWidth="1"/>
    <col min="2057" max="2057" width="5" style="5" customWidth="1"/>
    <col min="2058" max="2060" width="4.140625" style="5" customWidth="1"/>
    <col min="2061" max="2061" width="4.5703125" style="5" customWidth="1"/>
    <col min="2062" max="2068" width="3.28515625" style="5" customWidth="1"/>
    <col min="2069" max="2069" width="15" style="5" customWidth="1"/>
    <col min="2070" max="2070" width="15.28515625" style="5" customWidth="1"/>
    <col min="2071" max="2071" width="14.42578125" style="5" customWidth="1"/>
    <col min="2072" max="2301" width="9.140625" style="5"/>
    <col min="2302" max="2312" width="4.140625" style="5" customWidth="1"/>
    <col min="2313" max="2313" width="5" style="5" customWidth="1"/>
    <col min="2314" max="2316" width="4.140625" style="5" customWidth="1"/>
    <col min="2317" max="2317" width="4.5703125" style="5" customWidth="1"/>
    <col min="2318" max="2324" width="3.28515625" style="5" customWidth="1"/>
    <col min="2325" max="2325" width="15" style="5" customWidth="1"/>
    <col min="2326" max="2326" width="15.28515625" style="5" customWidth="1"/>
    <col min="2327" max="2327" width="14.42578125" style="5" customWidth="1"/>
    <col min="2328" max="2557" width="9.140625" style="5"/>
    <col min="2558" max="2568" width="4.140625" style="5" customWidth="1"/>
    <col min="2569" max="2569" width="5" style="5" customWidth="1"/>
    <col min="2570" max="2572" width="4.140625" style="5" customWidth="1"/>
    <col min="2573" max="2573" width="4.5703125" style="5" customWidth="1"/>
    <col min="2574" max="2580" width="3.28515625" style="5" customWidth="1"/>
    <col min="2581" max="2581" width="15" style="5" customWidth="1"/>
    <col min="2582" max="2582" width="15.28515625" style="5" customWidth="1"/>
    <col min="2583" max="2583" width="14.42578125" style="5" customWidth="1"/>
    <col min="2584" max="2813" width="9.140625" style="5"/>
    <col min="2814" max="2824" width="4.140625" style="5" customWidth="1"/>
    <col min="2825" max="2825" width="5" style="5" customWidth="1"/>
    <col min="2826" max="2828" width="4.140625" style="5" customWidth="1"/>
    <col min="2829" max="2829" width="4.5703125" style="5" customWidth="1"/>
    <col min="2830" max="2836" width="3.28515625" style="5" customWidth="1"/>
    <col min="2837" max="2837" width="15" style="5" customWidth="1"/>
    <col min="2838" max="2838" width="15.28515625" style="5" customWidth="1"/>
    <col min="2839" max="2839" width="14.42578125" style="5" customWidth="1"/>
    <col min="2840" max="3069" width="9.140625" style="5"/>
    <col min="3070" max="3080" width="4.140625" style="5" customWidth="1"/>
    <col min="3081" max="3081" width="5" style="5" customWidth="1"/>
    <col min="3082" max="3084" width="4.140625" style="5" customWidth="1"/>
    <col min="3085" max="3085" width="4.5703125" style="5" customWidth="1"/>
    <col min="3086" max="3092" width="3.28515625" style="5" customWidth="1"/>
    <col min="3093" max="3093" width="15" style="5" customWidth="1"/>
    <col min="3094" max="3094" width="15.28515625" style="5" customWidth="1"/>
    <col min="3095" max="3095" width="14.42578125" style="5" customWidth="1"/>
    <col min="3096" max="3325" width="9.140625" style="5"/>
    <col min="3326" max="3336" width="4.140625" style="5" customWidth="1"/>
    <col min="3337" max="3337" width="5" style="5" customWidth="1"/>
    <col min="3338" max="3340" width="4.140625" style="5" customWidth="1"/>
    <col min="3341" max="3341" width="4.5703125" style="5" customWidth="1"/>
    <col min="3342" max="3348" width="3.28515625" style="5" customWidth="1"/>
    <col min="3349" max="3349" width="15" style="5" customWidth="1"/>
    <col min="3350" max="3350" width="15.28515625" style="5" customWidth="1"/>
    <col min="3351" max="3351" width="14.42578125" style="5" customWidth="1"/>
    <col min="3352" max="3581" width="9.140625" style="5"/>
    <col min="3582" max="3592" width="4.140625" style="5" customWidth="1"/>
    <col min="3593" max="3593" width="5" style="5" customWidth="1"/>
    <col min="3594" max="3596" width="4.140625" style="5" customWidth="1"/>
    <col min="3597" max="3597" width="4.5703125" style="5" customWidth="1"/>
    <col min="3598" max="3604" width="3.28515625" style="5" customWidth="1"/>
    <col min="3605" max="3605" width="15" style="5" customWidth="1"/>
    <col min="3606" max="3606" width="15.28515625" style="5" customWidth="1"/>
    <col min="3607" max="3607" width="14.42578125" style="5" customWidth="1"/>
    <col min="3608" max="3837" width="9.140625" style="5"/>
    <col min="3838" max="3848" width="4.140625" style="5" customWidth="1"/>
    <col min="3849" max="3849" width="5" style="5" customWidth="1"/>
    <col min="3850" max="3852" width="4.140625" style="5" customWidth="1"/>
    <col min="3853" max="3853" width="4.5703125" style="5" customWidth="1"/>
    <col min="3854" max="3860" width="3.28515625" style="5" customWidth="1"/>
    <col min="3861" max="3861" width="15" style="5" customWidth="1"/>
    <col min="3862" max="3862" width="15.28515625" style="5" customWidth="1"/>
    <col min="3863" max="3863" width="14.42578125" style="5" customWidth="1"/>
    <col min="3864" max="4093" width="9.140625" style="5"/>
    <col min="4094" max="4104" width="4.140625" style="5" customWidth="1"/>
    <col min="4105" max="4105" width="5" style="5" customWidth="1"/>
    <col min="4106" max="4108" width="4.140625" style="5" customWidth="1"/>
    <col min="4109" max="4109" width="4.5703125" style="5" customWidth="1"/>
    <col min="4110" max="4116" width="3.28515625" style="5" customWidth="1"/>
    <col min="4117" max="4117" width="15" style="5" customWidth="1"/>
    <col min="4118" max="4118" width="15.28515625" style="5" customWidth="1"/>
    <col min="4119" max="4119" width="14.42578125" style="5" customWidth="1"/>
    <col min="4120" max="4349" width="9.140625" style="5"/>
    <col min="4350" max="4360" width="4.140625" style="5" customWidth="1"/>
    <col min="4361" max="4361" width="5" style="5" customWidth="1"/>
    <col min="4362" max="4364" width="4.140625" style="5" customWidth="1"/>
    <col min="4365" max="4365" width="4.5703125" style="5" customWidth="1"/>
    <col min="4366" max="4372" width="3.28515625" style="5" customWidth="1"/>
    <col min="4373" max="4373" width="15" style="5" customWidth="1"/>
    <col min="4374" max="4374" width="15.28515625" style="5" customWidth="1"/>
    <col min="4375" max="4375" width="14.42578125" style="5" customWidth="1"/>
    <col min="4376" max="4605" width="9.140625" style="5"/>
    <col min="4606" max="4616" width="4.140625" style="5" customWidth="1"/>
    <col min="4617" max="4617" width="5" style="5" customWidth="1"/>
    <col min="4618" max="4620" width="4.140625" style="5" customWidth="1"/>
    <col min="4621" max="4621" width="4.5703125" style="5" customWidth="1"/>
    <col min="4622" max="4628" width="3.28515625" style="5" customWidth="1"/>
    <col min="4629" max="4629" width="15" style="5" customWidth="1"/>
    <col min="4630" max="4630" width="15.28515625" style="5" customWidth="1"/>
    <col min="4631" max="4631" width="14.42578125" style="5" customWidth="1"/>
    <col min="4632" max="4861" width="9.140625" style="5"/>
    <col min="4862" max="4872" width="4.140625" style="5" customWidth="1"/>
    <col min="4873" max="4873" width="5" style="5" customWidth="1"/>
    <col min="4874" max="4876" width="4.140625" style="5" customWidth="1"/>
    <col min="4877" max="4877" width="4.5703125" style="5" customWidth="1"/>
    <col min="4878" max="4884" width="3.28515625" style="5" customWidth="1"/>
    <col min="4885" max="4885" width="15" style="5" customWidth="1"/>
    <col min="4886" max="4886" width="15.28515625" style="5" customWidth="1"/>
    <col min="4887" max="4887" width="14.42578125" style="5" customWidth="1"/>
    <col min="4888" max="5117" width="9.140625" style="5"/>
    <col min="5118" max="5128" width="4.140625" style="5" customWidth="1"/>
    <col min="5129" max="5129" width="5" style="5" customWidth="1"/>
    <col min="5130" max="5132" width="4.140625" style="5" customWidth="1"/>
    <col min="5133" max="5133" width="4.5703125" style="5" customWidth="1"/>
    <col min="5134" max="5140" width="3.28515625" style="5" customWidth="1"/>
    <col min="5141" max="5141" width="15" style="5" customWidth="1"/>
    <col min="5142" max="5142" width="15.28515625" style="5" customWidth="1"/>
    <col min="5143" max="5143" width="14.42578125" style="5" customWidth="1"/>
    <col min="5144" max="5373" width="9.140625" style="5"/>
    <col min="5374" max="5384" width="4.140625" style="5" customWidth="1"/>
    <col min="5385" max="5385" width="5" style="5" customWidth="1"/>
    <col min="5386" max="5388" width="4.140625" style="5" customWidth="1"/>
    <col min="5389" max="5389" width="4.5703125" style="5" customWidth="1"/>
    <col min="5390" max="5396" width="3.28515625" style="5" customWidth="1"/>
    <col min="5397" max="5397" width="15" style="5" customWidth="1"/>
    <col min="5398" max="5398" width="15.28515625" style="5" customWidth="1"/>
    <col min="5399" max="5399" width="14.42578125" style="5" customWidth="1"/>
    <col min="5400" max="5629" width="9.140625" style="5"/>
    <col min="5630" max="5640" width="4.140625" style="5" customWidth="1"/>
    <col min="5641" max="5641" width="5" style="5" customWidth="1"/>
    <col min="5642" max="5644" width="4.140625" style="5" customWidth="1"/>
    <col min="5645" max="5645" width="4.5703125" style="5" customWidth="1"/>
    <col min="5646" max="5652" width="3.28515625" style="5" customWidth="1"/>
    <col min="5653" max="5653" width="15" style="5" customWidth="1"/>
    <col min="5654" max="5654" width="15.28515625" style="5" customWidth="1"/>
    <col min="5655" max="5655" width="14.42578125" style="5" customWidth="1"/>
    <col min="5656" max="5885" width="9.140625" style="5"/>
    <col min="5886" max="5896" width="4.140625" style="5" customWidth="1"/>
    <col min="5897" max="5897" width="5" style="5" customWidth="1"/>
    <col min="5898" max="5900" width="4.140625" style="5" customWidth="1"/>
    <col min="5901" max="5901" width="4.5703125" style="5" customWidth="1"/>
    <col min="5902" max="5908" width="3.28515625" style="5" customWidth="1"/>
    <col min="5909" max="5909" width="15" style="5" customWidth="1"/>
    <col min="5910" max="5910" width="15.28515625" style="5" customWidth="1"/>
    <col min="5911" max="5911" width="14.42578125" style="5" customWidth="1"/>
    <col min="5912" max="6141" width="9.140625" style="5"/>
    <col min="6142" max="6152" width="4.140625" style="5" customWidth="1"/>
    <col min="6153" max="6153" width="5" style="5" customWidth="1"/>
    <col min="6154" max="6156" width="4.140625" style="5" customWidth="1"/>
    <col min="6157" max="6157" width="4.5703125" style="5" customWidth="1"/>
    <col min="6158" max="6164" width="3.28515625" style="5" customWidth="1"/>
    <col min="6165" max="6165" width="15" style="5" customWidth="1"/>
    <col min="6166" max="6166" width="15.28515625" style="5" customWidth="1"/>
    <col min="6167" max="6167" width="14.42578125" style="5" customWidth="1"/>
    <col min="6168" max="6397" width="9.140625" style="5"/>
    <col min="6398" max="6408" width="4.140625" style="5" customWidth="1"/>
    <col min="6409" max="6409" width="5" style="5" customWidth="1"/>
    <col min="6410" max="6412" width="4.140625" style="5" customWidth="1"/>
    <col min="6413" max="6413" width="4.5703125" style="5" customWidth="1"/>
    <col min="6414" max="6420" width="3.28515625" style="5" customWidth="1"/>
    <col min="6421" max="6421" width="15" style="5" customWidth="1"/>
    <col min="6422" max="6422" width="15.28515625" style="5" customWidth="1"/>
    <col min="6423" max="6423" width="14.42578125" style="5" customWidth="1"/>
    <col min="6424" max="6653" width="9.140625" style="5"/>
    <col min="6654" max="6664" width="4.140625" style="5" customWidth="1"/>
    <col min="6665" max="6665" width="5" style="5" customWidth="1"/>
    <col min="6666" max="6668" width="4.140625" style="5" customWidth="1"/>
    <col min="6669" max="6669" width="4.5703125" style="5" customWidth="1"/>
    <col min="6670" max="6676" width="3.28515625" style="5" customWidth="1"/>
    <col min="6677" max="6677" width="15" style="5" customWidth="1"/>
    <col min="6678" max="6678" width="15.28515625" style="5" customWidth="1"/>
    <col min="6679" max="6679" width="14.42578125" style="5" customWidth="1"/>
    <col min="6680" max="6909" width="9.140625" style="5"/>
    <col min="6910" max="6920" width="4.140625" style="5" customWidth="1"/>
    <col min="6921" max="6921" width="5" style="5" customWidth="1"/>
    <col min="6922" max="6924" width="4.140625" style="5" customWidth="1"/>
    <col min="6925" max="6925" width="4.5703125" style="5" customWidth="1"/>
    <col min="6926" max="6932" width="3.28515625" style="5" customWidth="1"/>
    <col min="6933" max="6933" width="15" style="5" customWidth="1"/>
    <col min="6934" max="6934" width="15.28515625" style="5" customWidth="1"/>
    <col min="6935" max="6935" width="14.42578125" style="5" customWidth="1"/>
    <col min="6936" max="7165" width="9.140625" style="5"/>
    <col min="7166" max="7176" width="4.140625" style="5" customWidth="1"/>
    <col min="7177" max="7177" width="5" style="5" customWidth="1"/>
    <col min="7178" max="7180" width="4.140625" style="5" customWidth="1"/>
    <col min="7181" max="7181" width="4.5703125" style="5" customWidth="1"/>
    <col min="7182" max="7188" width="3.28515625" style="5" customWidth="1"/>
    <col min="7189" max="7189" width="15" style="5" customWidth="1"/>
    <col min="7190" max="7190" width="15.28515625" style="5" customWidth="1"/>
    <col min="7191" max="7191" width="14.42578125" style="5" customWidth="1"/>
    <col min="7192" max="7421" width="9.140625" style="5"/>
    <col min="7422" max="7432" width="4.140625" style="5" customWidth="1"/>
    <col min="7433" max="7433" width="5" style="5" customWidth="1"/>
    <col min="7434" max="7436" width="4.140625" style="5" customWidth="1"/>
    <col min="7437" max="7437" width="4.5703125" style="5" customWidth="1"/>
    <col min="7438" max="7444" width="3.28515625" style="5" customWidth="1"/>
    <col min="7445" max="7445" width="15" style="5" customWidth="1"/>
    <col min="7446" max="7446" width="15.28515625" style="5" customWidth="1"/>
    <col min="7447" max="7447" width="14.42578125" style="5" customWidth="1"/>
    <col min="7448" max="7677" width="9.140625" style="5"/>
    <col min="7678" max="7688" width="4.140625" style="5" customWidth="1"/>
    <col min="7689" max="7689" width="5" style="5" customWidth="1"/>
    <col min="7690" max="7692" width="4.140625" style="5" customWidth="1"/>
    <col min="7693" max="7693" width="4.5703125" style="5" customWidth="1"/>
    <col min="7694" max="7700" width="3.28515625" style="5" customWidth="1"/>
    <col min="7701" max="7701" width="15" style="5" customWidth="1"/>
    <col min="7702" max="7702" width="15.28515625" style="5" customWidth="1"/>
    <col min="7703" max="7703" width="14.42578125" style="5" customWidth="1"/>
    <col min="7704" max="7933" width="9.140625" style="5"/>
    <col min="7934" max="7944" width="4.140625" style="5" customWidth="1"/>
    <col min="7945" max="7945" width="5" style="5" customWidth="1"/>
    <col min="7946" max="7948" width="4.140625" style="5" customWidth="1"/>
    <col min="7949" max="7949" width="4.5703125" style="5" customWidth="1"/>
    <col min="7950" max="7956" width="3.28515625" style="5" customWidth="1"/>
    <col min="7957" max="7957" width="15" style="5" customWidth="1"/>
    <col min="7958" max="7958" width="15.28515625" style="5" customWidth="1"/>
    <col min="7959" max="7959" width="14.42578125" style="5" customWidth="1"/>
    <col min="7960" max="8189" width="9.140625" style="5"/>
    <col min="8190" max="8200" width="4.140625" style="5" customWidth="1"/>
    <col min="8201" max="8201" width="5" style="5" customWidth="1"/>
    <col min="8202" max="8204" width="4.140625" style="5" customWidth="1"/>
    <col min="8205" max="8205" width="4.5703125" style="5" customWidth="1"/>
    <col min="8206" max="8212" width="3.28515625" style="5" customWidth="1"/>
    <col min="8213" max="8213" width="15" style="5" customWidth="1"/>
    <col min="8214" max="8214" width="15.28515625" style="5" customWidth="1"/>
    <col min="8215" max="8215" width="14.42578125" style="5" customWidth="1"/>
    <col min="8216" max="8445" width="9.140625" style="5"/>
    <col min="8446" max="8456" width="4.140625" style="5" customWidth="1"/>
    <col min="8457" max="8457" width="5" style="5" customWidth="1"/>
    <col min="8458" max="8460" width="4.140625" style="5" customWidth="1"/>
    <col min="8461" max="8461" width="4.5703125" style="5" customWidth="1"/>
    <col min="8462" max="8468" width="3.28515625" style="5" customWidth="1"/>
    <col min="8469" max="8469" width="15" style="5" customWidth="1"/>
    <col min="8470" max="8470" width="15.28515625" style="5" customWidth="1"/>
    <col min="8471" max="8471" width="14.42578125" style="5" customWidth="1"/>
    <col min="8472" max="8701" width="9.140625" style="5"/>
    <col min="8702" max="8712" width="4.140625" style="5" customWidth="1"/>
    <col min="8713" max="8713" width="5" style="5" customWidth="1"/>
    <col min="8714" max="8716" width="4.140625" style="5" customWidth="1"/>
    <col min="8717" max="8717" width="4.5703125" style="5" customWidth="1"/>
    <col min="8718" max="8724" width="3.28515625" style="5" customWidth="1"/>
    <col min="8725" max="8725" width="15" style="5" customWidth="1"/>
    <col min="8726" max="8726" width="15.28515625" style="5" customWidth="1"/>
    <col min="8727" max="8727" width="14.42578125" style="5" customWidth="1"/>
    <col min="8728" max="8957" width="9.140625" style="5"/>
    <col min="8958" max="8968" width="4.140625" style="5" customWidth="1"/>
    <col min="8969" max="8969" width="5" style="5" customWidth="1"/>
    <col min="8970" max="8972" width="4.140625" style="5" customWidth="1"/>
    <col min="8973" max="8973" width="4.5703125" style="5" customWidth="1"/>
    <col min="8974" max="8980" width="3.28515625" style="5" customWidth="1"/>
    <col min="8981" max="8981" width="15" style="5" customWidth="1"/>
    <col min="8982" max="8982" width="15.28515625" style="5" customWidth="1"/>
    <col min="8983" max="8983" width="14.42578125" style="5" customWidth="1"/>
    <col min="8984" max="9213" width="9.140625" style="5"/>
    <col min="9214" max="9224" width="4.140625" style="5" customWidth="1"/>
    <col min="9225" max="9225" width="5" style="5" customWidth="1"/>
    <col min="9226" max="9228" width="4.140625" style="5" customWidth="1"/>
    <col min="9229" max="9229" width="4.5703125" style="5" customWidth="1"/>
    <col min="9230" max="9236" width="3.28515625" style="5" customWidth="1"/>
    <col min="9237" max="9237" width="15" style="5" customWidth="1"/>
    <col min="9238" max="9238" width="15.28515625" style="5" customWidth="1"/>
    <col min="9239" max="9239" width="14.42578125" style="5" customWidth="1"/>
    <col min="9240" max="9469" width="9.140625" style="5"/>
    <col min="9470" max="9480" width="4.140625" style="5" customWidth="1"/>
    <col min="9481" max="9481" width="5" style="5" customWidth="1"/>
    <col min="9482" max="9484" width="4.140625" style="5" customWidth="1"/>
    <col min="9485" max="9485" width="4.5703125" style="5" customWidth="1"/>
    <col min="9486" max="9492" width="3.28515625" style="5" customWidth="1"/>
    <col min="9493" max="9493" width="15" style="5" customWidth="1"/>
    <col min="9494" max="9494" width="15.28515625" style="5" customWidth="1"/>
    <col min="9495" max="9495" width="14.42578125" style="5" customWidth="1"/>
    <col min="9496" max="9725" width="9.140625" style="5"/>
    <col min="9726" max="9736" width="4.140625" style="5" customWidth="1"/>
    <col min="9737" max="9737" width="5" style="5" customWidth="1"/>
    <col min="9738" max="9740" width="4.140625" style="5" customWidth="1"/>
    <col min="9741" max="9741" width="4.5703125" style="5" customWidth="1"/>
    <col min="9742" max="9748" width="3.28515625" style="5" customWidth="1"/>
    <col min="9749" max="9749" width="15" style="5" customWidth="1"/>
    <col min="9750" max="9750" width="15.28515625" style="5" customWidth="1"/>
    <col min="9751" max="9751" width="14.42578125" style="5" customWidth="1"/>
    <col min="9752" max="9981" width="9.140625" style="5"/>
    <col min="9982" max="9992" width="4.140625" style="5" customWidth="1"/>
    <col min="9993" max="9993" width="5" style="5" customWidth="1"/>
    <col min="9994" max="9996" width="4.140625" style="5" customWidth="1"/>
    <col min="9997" max="9997" width="4.5703125" style="5" customWidth="1"/>
    <col min="9998" max="10004" width="3.28515625" style="5" customWidth="1"/>
    <col min="10005" max="10005" width="15" style="5" customWidth="1"/>
    <col min="10006" max="10006" width="15.28515625" style="5" customWidth="1"/>
    <col min="10007" max="10007" width="14.42578125" style="5" customWidth="1"/>
    <col min="10008" max="10237" width="9.140625" style="5"/>
    <col min="10238" max="10248" width="4.140625" style="5" customWidth="1"/>
    <col min="10249" max="10249" width="5" style="5" customWidth="1"/>
    <col min="10250" max="10252" width="4.140625" style="5" customWidth="1"/>
    <col min="10253" max="10253" width="4.5703125" style="5" customWidth="1"/>
    <col min="10254" max="10260" width="3.28515625" style="5" customWidth="1"/>
    <col min="10261" max="10261" width="15" style="5" customWidth="1"/>
    <col min="10262" max="10262" width="15.28515625" style="5" customWidth="1"/>
    <col min="10263" max="10263" width="14.42578125" style="5" customWidth="1"/>
    <col min="10264" max="10493" width="9.140625" style="5"/>
    <col min="10494" max="10504" width="4.140625" style="5" customWidth="1"/>
    <col min="10505" max="10505" width="5" style="5" customWidth="1"/>
    <col min="10506" max="10508" width="4.140625" style="5" customWidth="1"/>
    <col min="10509" max="10509" width="4.5703125" style="5" customWidth="1"/>
    <col min="10510" max="10516" width="3.28515625" style="5" customWidth="1"/>
    <col min="10517" max="10517" width="15" style="5" customWidth="1"/>
    <col min="10518" max="10518" width="15.28515625" style="5" customWidth="1"/>
    <col min="10519" max="10519" width="14.42578125" style="5" customWidth="1"/>
    <col min="10520" max="10749" width="9.140625" style="5"/>
    <col min="10750" max="10760" width="4.140625" style="5" customWidth="1"/>
    <col min="10761" max="10761" width="5" style="5" customWidth="1"/>
    <col min="10762" max="10764" width="4.140625" style="5" customWidth="1"/>
    <col min="10765" max="10765" width="4.5703125" style="5" customWidth="1"/>
    <col min="10766" max="10772" width="3.28515625" style="5" customWidth="1"/>
    <col min="10773" max="10773" width="15" style="5" customWidth="1"/>
    <col min="10774" max="10774" width="15.28515625" style="5" customWidth="1"/>
    <col min="10775" max="10775" width="14.42578125" style="5" customWidth="1"/>
    <col min="10776" max="11005" width="9.140625" style="5"/>
    <col min="11006" max="11016" width="4.140625" style="5" customWidth="1"/>
    <col min="11017" max="11017" width="5" style="5" customWidth="1"/>
    <col min="11018" max="11020" width="4.140625" style="5" customWidth="1"/>
    <col min="11021" max="11021" width="4.5703125" style="5" customWidth="1"/>
    <col min="11022" max="11028" width="3.28515625" style="5" customWidth="1"/>
    <col min="11029" max="11029" width="15" style="5" customWidth="1"/>
    <col min="11030" max="11030" width="15.28515625" style="5" customWidth="1"/>
    <col min="11031" max="11031" width="14.42578125" style="5" customWidth="1"/>
    <col min="11032" max="11261" width="9.140625" style="5"/>
    <col min="11262" max="11272" width="4.140625" style="5" customWidth="1"/>
    <col min="11273" max="11273" width="5" style="5" customWidth="1"/>
    <col min="11274" max="11276" width="4.140625" style="5" customWidth="1"/>
    <col min="11277" max="11277" width="4.5703125" style="5" customWidth="1"/>
    <col min="11278" max="11284" width="3.28515625" style="5" customWidth="1"/>
    <col min="11285" max="11285" width="15" style="5" customWidth="1"/>
    <col min="11286" max="11286" width="15.28515625" style="5" customWidth="1"/>
    <col min="11287" max="11287" width="14.42578125" style="5" customWidth="1"/>
    <col min="11288" max="11517" width="9.140625" style="5"/>
    <col min="11518" max="11528" width="4.140625" style="5" customWidth="1"/>
    <col min="11529" max="11529" width="5" style="5" customWidth="1"/>
    <col min="11530" max="11532" width="4.140625" style="5" customWidth="1"/>
    <col min="11533" max="11533" width="4.5703125" style="5" customWidth="1"/>
    <col min="11534" max="11540" width="3.28515625" style="5" customWidth="1"/>
    <col min="11541" max="11541" width="15" style="5" customWidth="1"/>
    <col min="11542" max="11542" width="15.28515625" style="5" customWidth="1"/>
    <col min="11543" max="11543" width="14.42578125" style="5" customWidth="1"/>
    <col min="11544" max="11773" width="9.140625" style="5"/>
    <col min="11774" max="11784" width="4.140625" style="5" customWidth="1"/>
    <col min="11785" max="11785" width="5" style="5" customWidth="1"/>
    <col min="11786" max="11788" width="4.140625" style="5" customWidth="1"/>
    <col min="11789" max="11789" width="4.5703125" style="5" customWidth="1"/>
    <col min="11790" max="11796" width="3.28515625" style="5" customWidth="1"/>
    <col min="11797" max="11797" width="15" style="5" customWidth="1"/>
    <col min="11798" max="11798" width="15.28515625" style="5" customWidth="1"/>
    <col min="11799" max="11799" width="14.42578125" style="5" customWidth="1"/>
    <col min="11800" max="12029" width="9.140625" style="5"/>
    <col min="12030" max="12040" width="4.140625" style="5" customWidth="1"/>
    <col min="12041" max="12041" width="5" style="5" customWidth="1"/>
    <col min="12042" max="12044" width="4.140625" style="5" customWidth="1"/>
    <col min="12045" max="12045" width="4.5703125" style="5" customWidth="1"/>
    <col min="12046" max="12052" width="3.28515625" style="5" customWidth="1"/>
    <col min="12053" max="12053" width="15" style="5" customWidth="1"/>
    <col min="12054" max="12054" width="15.28515625" style="5" customWidth="1"/>
    <col min="12055" max="12055" width="14.42578125" style="5" customWidth="1"/>
    <col min="12056" max="12285" width="9.140625" style="5"/>
    <col min="12286" max="12296" width="4.140625" style="5" customWidth="1"/>
    <col min="12297" max="12297" width="5" style="5" customWidth="1"/>
    <col min="12298" max="12300" width="4.140625" style="5" customWidth="1"/>
    <col min="12301" max="12301" width="4.5703125" style="5" customWidth="1"/>
    <col min="12302" max="12308" width="3.28515625" style="5" customWidth="1"/>
    <col min="12309" max="12309" width="15" style="5" customWidth="1"/>
    <col min="12310" max="12310" width="15.28515625" style="5" customWidth="1"/>
    <col min="12311" max="12311" width="14.42578125" style="5" customWidth="1"/>
    <col min="12312" max="12541" width="9.140625" style="5"/>
    <col min="12542" max="12552" width="4.140625" style="5" customWidth="1"/>
    <col min="12553" max="12553" width="5" style="5" customWidth="1"/>
    <col min="12554" max="12556" width="4.140625" style="5" customWidth="1"/>
    <col min="12557" max="12557" width="4.5703125" style="5" customWidth="1"/>
    <col min="12558" max="12564" width="3.28515625" style="5" customWidth="1"/>
    <col min="12565" max="12565" width="15" style="5" customWidth="1"/>
    <col min="12566" max="12566" width="15.28515625" style="5" customWidth="1"/>
    <col min="12567" max="12567" width="14.42578125" style="5" customWidth="1"/>
    <col min="12568" max="12797" width="9.140625" style="5"/>
    <col min="12798" max="12808" width="4.140625" style="5" customWidth="1"/>
    <col min="12809" max="12809" width="5" style="5" customWidth="1"/>
    <col min="12810" max="12812" width="4.140625" style="5" customWidth="1"/>
    <col min="12813" max="12813" width="4.5703125" style="5" customWidth="1"/>
    <col min="12814" max="12820" width="3.28515625" style="5" customWidth="1"/>
    <col min="12821" max="12821" width="15" style="5" customWidth="1"/>
    <col min="12822" max="12822" width="15.28515625" style="5" customWidth="1"/>
    <col min="12823" max="12823" width="14.42578125" style="5" customWidth="1"/>
    <col min="12824" max="13053" width="9.140625" style="5"/>
    <col min="13054" max="13064" width="4.140625" style="5" customWidth="1"/>
    <col min="13065" max="13065" width="5" style="5" customWidth="1"/>
    <col min="13066" max="13068" width="4.140625" style="5" customWidth="1"/>
    <col min="13069" max="13069" width="4.5703125" style="5" customWidth="1"/>
    <col min="13070" max="13076" width="3.28515625" style="5" customWidth="1"/>
    <col min="13077" max="13077" width="15" style="5" customWidth="1"/>
    <col min="13078" max="13078" width="15.28515625" style="5" customWidth="1"/>
    <col min="13079" max="13079" width="14.42578125" style="5" customWidth="1"/>
    <col min="13080" max="13309" width="9.140625" style="5"/>
    <col min="13310" max="13320" width="4.140625" style="5" customWidth="1"/>
    <col min="13321" max="13321" width="5" style="5" customWidth="1"/>
    <col min="13322" max="13324" width="4.140625" style="5" customWidth="1"/>
    <col min="13325" max="13325" width="4.5703125" style="5" customWidth="1"/>
    <col min="13326" max="13332" width="3.28515625" style="5" customWidth="1"/>
    <col min="13333" max="13333" width="15" style="5" customWidth="1"/>
    <col min="13334" max="13334" width="15.28515625" style="5" customWidth="1"/>
    <col min="13335" max="13335" width="14.42578125" style="5" customWidth="1"/>
    <col min="13336" max="13565" width="9.140625" style="5"/>
    <col min="13566" max="13576" width="4.140625" style="5" customWidth="1"/>
    <col min="13577" max="13577" width="5" style="5" customWidth="1"/>
    <col min="13578" max="13580" width="4.140625" style="5" customWidth="1"/>
    <col min="13581" max="13581" width="4.5703125" style="5" customWidth="1"/>
    <col min="13582" max="13588" width="3.28515625" style="5" customWidth="1"/>
    <col min="13589" max="13589" width="15" style="5" customWidth="1"/>
    <col min="13590" max="13590" width="15.28515625" style="5" customWidth="1"/>
    <col min="13591" max="13591" width="14.42578125" style="5" customWidth="1"/>
    <col min="13592" max="13821" width="9.140625" style="5"/>
    <col min="13822" max="13832" width="4.140625" style="5" customWidth="1"/>
    <col min="13833" max="13833" width="5" style="5" customWidth="1"/>
    <col min="13834" max="13836" width="4.140625" style="5" customWidth="1"/>
    <col min="13837" max="13837" width="4.5703125" style="5" customWidth="1"/>
    <col min="13838" max="13844" width="3.28515625" style="5" customWidth="1"/>
    <col min="13845" max="13845" width="15" style="5" customWidth="1"/>
    <col min="13846" max="13846" width="15.28515625" style="5" customWidth="1"/>
    <col min="13847" max="13847" width="14.42578125" style="5" customWidth="1"/>
    <col min="13848" max="14077" width="9.140625" style="5"/>
    <col min="14078" max="14088" width="4.140625" style="5" customWidth="1"/>
    <col min="14089" max="14089" width="5" style="5" customWidth="1"/>
    <col min="14090" max="14092" width="4.140625" style="5" customWidth="1"/>
    <col min="14093" max="14093" width="4.5703125" style="5" customWidth="1"/>
    <col min="14094" max="14100" width="3.28515625" style="5" customWidth="1"/>
    <col min="14101" max="14101" width="15" style="5" customWidth="1"/>
    <col min="14102" max="14102" width="15.28515625" style="5" customWidth="1"/>
    <col min="14103" max="14103" width="14.42578125" style="5" customWidth="1"/>
    <col min="14104" max="14333" width="9.140625" style="5"/>
    <col min="14334" max="14344" width="4.140625" style="5" customWidth="1"/>
    <col min="14345" max="14345" width="5" style="5" customWidth="1"/>
    <col min="14346" max="14348" width="4.140625" style="5" customWidth="1"/>
    <col min="14349" max="14349" width="4.5703125" style="5" customWidth="1"/>
    <col min="14350" max="14356" width="3.28515625" style="5" customWidth="1"/>
    <col min="14357" max="14357" width="15" style="5" customWidth="1"/>
    <col min="14358" max="14358" width="15.28515625" style="5" customWidth="1"/>
    <col min="14359" max="14359" width="14.42578125" style="5" customWidth="1"/>
    <col min="14360" max="14589" width="9.140625" style="5"/>
    <col min="14590" max="14600" width="4.140625" style="5" customWidth="1"/>
    <col min="14601" max="14601" width="5" style="5" customWidth="1"/>
    <col min="14602" max="14604" width="4.140625" style="5" customWidth="1"/>
    <col min="14605" max="14605" width="4.5703125" style="5" customWidth="1"/>
    <col min="14606" max="14612" width="3.28515625" style="5" customWidth="1"/>
    <col min="14613" max="14613" width="15" style="5" customWidth="1"/>
    <col min="14614" max="14614" width="15.28515625" style="5" customWidth="1"/>
    <col min="14615" max="14615" width="14.42578125" style="5" customWidth="1"/>
    <col min="14616" max="14845" width="9.140625" style="5"/>
    <col min="14846" max="14856" width="4.140625" style="5" customWidth="1"/>
    <col min="14857" max="14857" width="5" style="5" customWidth="1"/>
    <col min="14858" max="14860" width="4.140625" style="5" customWidth="1"/>
    <col min="14861" max="14861" width="4.5703125" style="5" customWidth="1"/>
    <col min="14862" max="14868" width="3.28515625" style="5" customWidth="1"/>
    <col min="14869" max="14869" width="15" style="5" customWidth="1"/>
    <col min="14870" max="14870" width="15.28515625" style="5" customWidth="1"/>
    <col min="14871" max="14871" width="14.42578125" style="5" customWidth="1"/>
    <col min="14872" max="15101" width="9.140625" style="5"/>
    <col min="15102" max="15112" width="4.140625" style="5" customWidth="1"/>
    <col min="15113" max="15113" width="5" style="5" customWidth="1"/>
    <col min="15114" max="15116" width="4.140625" style="5" customWidth="1"/>
    <col min="15117" max="15117" width="4.5703125" style="5" customWidth="1"/>
    <col min="15118" max="15124" width="3.28515625" style="5" customWidth="1"/>
    <col min="15125" max="15125" width="15" style="5" customWidth="1"/>
    <col min="15126" max="15126" width="15.28515625" style="5" customWidth="1"/>
    <col min="15127" max="15127" width="14.42578125" style="5" customWidth="1"/>
    <col min="15128" max="15357" width="9.140625" style="5"/>
    <col min="15358" max="15368" width="4.140625" style="5" customWidth="1"/>
    <col min="15369" max="15369" width="5" style="5" customWidth="1"/>
    <col min="15370" max="15372" width="4.140625" style="5" customWidth="1"/>
    <col min="15373" max="15373" width="4.5703125" style="5" customWidth="1"/>
    <col min="15374" max="15380" width="3.28515625" style="5" customWidth="1"/>
    <col min="15381" max="15381" width="15" style="5" customWidth="1"/>
    <col min="15382" max="15382" width="15.28515625" style="5" customWidth="1"/>
    <col min="15383" max="15383" width="14.42578125" style="5" customWidth="1"/>
    <col min="15384" max="15613" width="9.140625" style="5"/>
    <col min="15614" max="15624" width="4.140625" style="5" customWidth="1"/>
    <col min="15625" max="15625" width="5" style="5" customWidth="1"/>
    <col min="15626" max="15628" width="4.140625" style="5" customWidth="1"/>
    <col min="15629" max="15629" width="4.5703125" style="5" customWidth="1"/>
    <col min="15630" max="15636" width="3.28515625" style="5" customWidth="1"/>
    <col min="15637" max="15637" width="15" style="5" customWidth="1"/>
    <col min="15638" max="15638" width="15.28515625" style="5" customWidth="1"/>
    <col min="15639" max="15639" width="14.42578125" style="5" customWidth="1"/>
    <col min="15640" max="15869" width="9.140625" style="5"/>
    <col min="15870" max="15880" width="4.140625" style="5" customWidth="1"/>
    <col min="15881" max="15881" width="5" style="5" customWidth="1"/>
    <col min="15882" max="15884" width="4.140625" style="5" customWidth="1"/>
    <col min="15885" max="15885" width="4.5703125" style="5" customWidth="1"/>
    <col min="15886" max="15892" width="3.28515625" style="5" customWidth="1"/>
    <col min="15893" max="15893" width="15" style="5" customWidth="1"/>
    <col min="15894" max="15894" width="15.28515625" style="5" customWidth="1"/>
    <col min="15895" max="15895" width="14.42578125" style="5" customWidth="1"/>
    <col min="15896" max="16125" width="9.140625" style="5"/>
    <col min="16126" max="16136" width="4.140625" style="5" customWidth="1"/>
    <col min="16137" max="16137" width="5" style="5" customWidth="1"/>
    <col min="16138" max="16140" width="4.140625" style="5" customWidth="1"/>
    <col min="16141" max="16141" width="4.5703125" style="5" customWidth="1"/>
    <col min="16142" max="16148" width="3.28515625" style="5" customWidth="1"/>
    <col min="16149" max="16149" width="15" style="5" customWidth="1"/>
    <col min="16150" max="16150" width="15.28515625" style="5" customWidth="1"/>
    <col min="16151" max="16151" width="14.42578125" style="5" customWidth="1"/>
    <col min="16152" max="16384" width="9.140625" style="5"/>
  </cols>
  <sheetData>
    <row r="1" spans="1:7">
      <c r="A1" s="36" t="s">
        <v>581</v>
      </c>
      <c r="B1" s="36"/>
      <c r="C1" s="36"/>
      <c r="D1" s="36" t="str">
        <f>Деклар!G9</f>
        <v>ИП Ахметов</v>
      </c>
      <c r="E1" s="9"/>
    </row>
    <row r="2" spans="1:7" ht="14.25">
      <c r="A2" s="26" t="s">
        <v>153</v>
      </c>
      <c r="B2" s="928">
        <f>Деклар!D5</f>
        <v>111111111111</v>
      </c>
      <c r="C2" s="928"/>
      <c r="D2" s="32"/>
      <c r="E2" s="74"/>
      <c r="F2" s="74"/>
    </row>
    <row r="3" spans="1:7" ht="14.25">
      <c r="A3" s="26" t="s">
        <v>565</v>
      </c>
      <c r="B3" s="74"/>
      <c r="C3" s="273" t="str">
        <f>Деклар!G7</f>
        <v>2020 год</v>
      </c>
      <c r="D3" s="74"/>
      <c r="E3" s="79"/>
    </row>
    <row r="4" spans="1:7" ht="15.75">
      <c r="A4" s="1025" t="s">
        <v>114</v>
      </c>
      <c r="B4" s="1025"/>
      <c r="C4" s="1025"/>
      <c r="D4" s="1025"/>
      <c r="E4" s="1025"/>
    </row>
    <row r="5" spans="1:7">
      <c r="A5" s="933" t="s">
        <v>696</v>
      </c>
      <c r="B5" s="933"/>
      <c r="C5" s="933"/>
      <c r="D5" s="933"/>
      <c r="E5" s="933"/>
    </row>
    <row r="6" spans="1:7" ht="12.75" customHeight="1">
      <c r="A6" s="1026"/>
      <c r="B6" s="1026"/>
      <c r="C6" s="1026"/>
      <c r="D6" s="1026"/>
      <c r="E6" s="1026"/>
    </row>
    <row r="7" spans="1:7" ht="63" customHeight="1">
      <c r="A7" s="84" t="s">
        <v>242</v>
      </c>
      <c r="B7" s="225" t="s">
        <v>504</v>
      </c>
      <c r="C7" s="225" t="s">
        <v>505</v>
      </c>
      <c r="D7" s="225" t="s">
        <v>506</v>
      </c>
      <c r="E7" s="225" t="s">
        <v>501</v>
      </c>
      <c r="F7" s="83" t="s">
        <v>858</v>
      </c>
      <c r="G7" s="83" t="s">
        <v>859</v>
      </c>
    </row>
    <row r="8" spans="1:7" ht="12.75" customHeight="1">
      <c r="A8" s="106">
        <v>1</v>
      </c>
      <c r="B8" s="106">
        <v>2</v>
      </c>
      <c r="C8" s="106">
        <v>3</v>
      </c>
      <c r="D8" s="106">
        <v>4</v>
      </c>
      <c r="E8" s="106">
        <v>6</v>
      </c>
      <c r="F8" s="83">
        <v>7</v>
      </c>
      <c r="G8" s="82">
        <v>8</v>
      </c>
    </row>
    <row r="9" spans="1:7" ht="38.25" customHeight="1">
      <c r="A9" s="226">
        <v>1</v>
      </c>
      <c r="B9" s="226" t="s">
        <v>714</v>
      </c>
      <c r="C9" s="226" t="s">
        <v>698</v>
      </c>
      <c r="D9" s="226" t="s">
        <v>699</v>
      </c>
      <c r="E9" s="686"/>
      <c r="F9" s="539"/>
      <c r="G9" s="82">
        <f>E9-F9</f>
        <v>0</v>
      </c>
    </row>
    <row r="10" spans="1:7" ht="40.5" customHeight="1">
      <c r="A10" s="226">
        <v>2</v>
      </c>
      <c r="B10" s="226" t="s">
        <v>700</v>
      </c>
      <c r="C10" s="226" t="s">
        <v>701</v>
      </c>
      <c r="D10" s="226"/>
      <c r="E10" s="686"/>
      <c r="F10" s="539"/>
      <c r="G10" s="82">
        <f t="shared" ref="G10:G18" si="0">E10-F10</f>
        <v>0</v>
      </c>
    </row>
    <row r="11" spans="1:7" ht="44.25" customHeight="1">
      <c r="A11" s="226">
        <v>3</v>
      </c>
      <c r="B11" s="226" t="s">
        <v>507</v>
      </c>
      <c r="C11" s="226"/>
      <c r="D11" s="226" t="s">
        <v>508</v>
      </c>
      <c r="E11" s="686"/>
      <c r="F11" s="539"/>
      <c r="G11" s="82">
        <f t="shared" si="0"/>
        <v>0</v>
      </c>
    </row>
    <row r="12" spans="1:7" ht="29.25" customHeight="1">
      <c r="A12" s="226">
        <v>4</v>
      </c>
      <c r="B12" s="226" t="s">
        <v>509</v>
      </c>
      <c r="C12" s="226" t="s">
        <v>702</v>
      </c>
      <c r="D12" s="226" t="s">
        <v>510</v>
      </c>
      <c r="E12" s="686"/>
      <c r="F12" s="539"/>
      <c r="G12" s="82">
        <f t="shared" si="0"/>
        <v>0</v>
      </c>
    </row>
    <row r="13" spans="1:7" ht="30" customHeight="1">
      <c r="A13" s="226">
        <v>5</v>
      </c>
      <c r="B13" s="226" t="s">
        <v>703</v>
      </c>
      <c r="C13" s="226" t="s">
        <v>704</v>
      </c>
      <c r="D13" s="226"/>
      <c r="E13" s="687"/>
      <c r="F13" s="539"/>
      <c r="G13" s="82">
        <f t="shared" si="0"/>
        <v>0</v>
      </c>
    </row>
    <row r="14" spans="1:7" ht="27" customHeight="1">
      <c r="A14" s="226">
        <v>6</v>
      </c>
      <c r="B14" s="226" t="s">
        <v>705</v>
      </c>
      <c r="C14" s="226" t="s">
        <v>706</v>
      </c>
      <c r="D14" s="226" t="s">
        <v>707</v>
      </c>
      <c r="E14" s="687"/>
      <c r="F14" s="539"/>
      <c r="G14" s="82">
        <f t="shared" si="0"/>
        <v>0</v>
      </c>
    </row>
    <row r="15" spans="1:7" ht="34.9" customHeight="1">
      <c r="A15" s="227" t="s">
        <v>177</v>
      </c>
      <c r="B15" s="226" t="s">
        <v>708</v>
      </c>
      <c r="C15" s="226" t="s">
        <v>709</v>
      </c>
      <c r="D15" s="226" t="s">
        <v>884</v>
      </c>
      <c r="E15" s="686"/>
      <c r="F15" s="539"/>
      <c r="G15" s="82">
        <f t="shared" si="0"/>
        <v>0</v>
      </c>
    </row>
    <row r="16" spans="1:7" ht="25.5">
      <c r="A16" s="83"/>
      <c r="B16" s="226" t="s">
        <v>710</v>
      </c>
      <c r="C16" s="226" t="s">
        <v>711</v>
      </c>
      <c r="D16" s="226"/>
      <c r="E16" s="614"/>
      <c r="F16" s="539"/>
      <c r="G16" s="82">
        <f t="shared" si="0"/>
        <v>0</v>
      </c>
    </row>
    <row r="17" spans="1:7" ht="73.5" customHeight="1">
      <c r="A17" s="83"/>
      <c r="B17" s="297" t="s">
        <v>712</v>
      </c>
      <c r="C17" s="226" t="s">
        <v>713</v>
      </c>
      <c r="D17" s="226"/>
      <c r="E17" s="614"/>
      <c r="F17" s="539"/>
      <c r="G17" s="82">
        <f t="shared" si="0"/>
        <v>0</v>
      </c>
    </row>
    <row r="18" spans="1:7" ht="39" thickBot="1">
      <c r="A18" s="38"/>
      <c r="B18" s="228" t="s">
        <v>511</v>
      </c>
      <c r="C18" s="226"/>
      <c r="D18" s="226"/>
      <c r="E18" s="619"/>
      <c r="F18" s="539"/>
      <c r="G18" s="82">
        <f t="shared" si="0"/>
        <v>0</v>
      </c>
    </row>
    <row r="19" spans="1:7" ht="62.25" customHeight="1" thickBot="1">
      <c r="A19" s="43"/>
      <c r="B19" s="949" t="s">
        <v>715</v>
      </c>
      <c r="C19" s="950"/>
      <c r="D19" s="951"/>
      <c r="E19" s="148">
        <f>SUM(E9:E18)</f>
        <v>0</v>
      </c>
      <c r="F19" s="253">
        <f t="shared" ref="F19:G19" si="1">SUM(F9:F18)</f>
        <v>0</v>
      </c>
      <c r="G19" s="253">
        <f t="shared" si="1"/>
        <v>0</v>
      </c>
    </row>
    <row r="20" spans="1:7" ht="21" customHeight="1"/>
    <row r="21" spans="1:7" ht="25.5" customHeight="1">
      <c r="B21" s="69" t="s">
        <v>119</v>
      </c>
      <c r="C21" s="12"/>
      <c r="D21" s="12"/>
    </row>
    <row r="22" spans="1:7">
      <c r="C22" s="7" t="s">
        <v>120</v>
      </c>
      <c r="D22" s="7" t="s">
        <v>218</v>
      </c>
    </row>
  </sheetData>
  <mergeCells count="5">
    <mergeCell ref="B19:D19"/>
    <mergeCell ref="B2:C2"/>
    <mergeCell ref="A4:E4"/>
    <mergeCell ref="A5:E5"/>
    <mergeCell ref="A6:E6"/>
  </mergeCells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F15" sqref="F15"/>
    </sheetView>
  </sheetViews>
  <sheetFormatPr defaultRowHeight="12.75"/>
  <cols>
    <col min="1" max="1" width="5.5703125" style="5" customWidth="1"/>
    <col min="2" max="2" width="16.7109375" style="5" customWidth="1"/>
    <col min="3" max="3" width="14.140625" style="5" customWidth="1"/>
    <col min="4" max="4" width="14.5703125" style="5" customWidth="1"/>
    <col min="5" max="5" width="16.28515625" style="5" customWidth="1"/>
    <col min="6" max="6" width="13.85546875" style="5" customWidth="1"/>
    <col min="7" max="8" width="10.42578125" style="5" customWidth="1"/>
    <col min="9" max="9" width="4.140625" style="5" customWidth="1"/>
    <col min="10" max="10" width="5" style="5" customWidth="1"/>
    <col min="11" max="13" width="4.140625" style="5" customWidth="1"/>
    <col min="14" max="14" width="4.5703125" style="5" customWidth="1"/>
    <col min="15" max="21" width="3.28515625" style="5" customWidth="1"/>
    <col min="22" max="22" width="15" style="5" customWidth="1"/>
    <col min="23" max="23" width="15.28515625" style="5" customWidth="1"/>
    <col min="24" max="24" width="14.42578125" style="5" customWidth="1"/>
    <col min="25" max="254" width="9.140625" style="5"/>
    <col min="255" max="265" width="4.140625" style="5" customWidth="1"/>
    <col min="266" max="266" width="5" style="5" customWidth="1"/>
    <col min="267" max="269" width="4.140625" style="5" customWidth="1"/>
    <col min="270" max="270" width="4.5703125" style="5" customWidth="1"/>
    <col min="271" max="277" width="3.28515625" style="5" customWidth="1"/>
    <col min="278" max="278" width="15" style="5" customWidth="1"/>
    <col min="279" max="279" width="15.28515625" style="5" customWidth="1"/>
    <col min="280" max="280" width="14.42578125" style="5" customWidth="1"/>
    <col min="281" max="510" width="9.140625" style="5"/>
    <col min="511" max="521" width="4.140625" style="5" customWidth="1"/>
    <col min="522" max="522" width="5" style="5" customWidth="1"/>
    <col min="523" max="525" width="4.140625" style="5" customWidth="1"/>
    <col min="526" max="526" width="4.5703125" style="5" customWidth="1"/>
    <col min="527" max="533" width="3.28515625" style="5" customWidth="1"/>
    <col min="534" max="534" width="15" style="5" customWidth="1"/>
    <col min="535" max="535" width="15.28515625" style="5" customWidth="1"/>
    <col min="536" max="536" width="14.42578125" style="5" customWidth="1"/>
    <col min="537" max="766" width="9.140625" style="5"/>
    <col min="767" max="777" width="4.140625" style="5" customWidth="1"/>
    <col min="778" max="778" width="5" style="5" customWidth="1"/>
    <col min="779" max="781" width="4.140625" style="5" customWidth="1"/>
    <col min="782" max="782" width="4.5703125" style="5" customWidth="1"/>
    <col min="783" max="789" width="3.28515625" style="5" customWidth="1"/>
    <col min="790" max="790" width="15" style="5" customWidth="1"/>
    <col min="791" max="791" width="15.28515625" style="5" customWidth="1"/>
    <col min="792" max="792" width="14.42578125" style="5" customWidth="1"/>
    <col min="793" max="1022" width="9.140625" style="5"/>
    <col min="1023" max="1033" width="4.140625" style="5" customWidth="1"/>
    <col min="1034" max="1034" width="5" style="5" customWidth="1"/>
    <col min="1035" max="1037" width="4.140625" style="5" customWidth="1"/>
    <col min="1038" max="1038" width="4.5703125" style="5" customWidth="1"/>
    <col min="1039" max="1045" width="3.28515625" style="5" customWidth="1"/>
    <col min="1046" max="1046" width="15" style="5" customWidth="1"/>
    <col min="1047" max="1047" width="15.28515625" style="5" customWidth="1"/>
    <col min="1048" max="1048" width="14.42578125" style="5" customWidth="1"/>
    <col min="1049" max="1278" width="9.140625" style="5"/>
    <col min="1279" max="1289" width="4.140625" style="5" customWidth="1"/>
    <col min="1290" max="1290" width="5" style="5" customWidth="1"/>
    <col min="1291" max="1293" width="4.140625" style="5" customWidth="1"/>
    <col min="1294" max="1294" width="4.5703125" style="5" customWidth="1"/>
    <col min="1295" max="1301" width="3.28515625" style="5" customWidth="1"/>
    <col min="1302" max="1302" width="15" style="5" customWidth="1"/>
    <col min="1303" max="1303" width="15.28515625" style="5" customWidth="1"/>
    <col min="1304" max="1304" width="14.42578125" style="5" customWidth="1"/>
    <col min="1305" max="1534" width="9.140625" style="5"/>
    <col min="1535" max="1545" width="4.140625" style="5" customWidth="1"/>
    <col min="1546" max="1546" width="5" style="5" customWidth="1"/>
    <col min="1547" max="1549" width="4.140625" style="5" customWidth="1"/>
    <col min="1550" max="1550" width="4.5703125" style="5" customWidth="1"/>
    <col min="1551" max="1557" width="3.28515625" style="5" customWidth="1"/>
    <col min="1558" max="1558" width="15" style="5" customWidth="1"/>
    <col min="1559" max="1559" width="15.28515625" style="5" customWidth="1"/>
    <col min="1560" max="1560" width="14.42578125" style="5" customWidth="1"/>
    <col min="1561" max="1790" width="9.140625" style="5"/>
    <col min="1791" max="1801" width="4.140625" style="5" customWidth="1"/>
    <col min="1802" max="1802" width="5" style="5" customWidth="1"/>
    <col min="1803" max="1805" width="4.140625" style="5" customWidth="1"/>
    <col min="1806" max="1806" width="4.5703125" style="5" customWidth="1"/>
    <col min="1807" max="1813" width="3.28515625" style="5" customWidth="1"/>
    <col min="1814" max="1814" width="15" style="5" customWidth="1"/>
    <col min="1815" max="1815" width="15.28515625" style="5" customWidth="1"/>
    <col min="1816" max="1816" width="14.42578125" style="5" customWidth="1"/>
    <col min="1817" max="2046" width="9.140625" style="5"/>
    <col min="2047" max="2057" width="4.140625" style="5" customWidth="1"/>
    <col min="2058" max="2058" width="5" style="5" customWidth="1"/>
    <col min="2059" max="2061" width="4.140625" style="5" customWidth="1"/>
    <col min="2062" max="2062" width="4.5703125" style="5" customWidth="1"/>
    <col min="2063" max="2069" width="3.28515625" style="5" customWidth="1"/>
    <col min="2070" max="2070" width="15" style="5" customWidth="1"/>
    <col min="2071" max="2071" width="15.28515625" style="5" customWidth="1"/>
    <col min="2072" max="2072" width="14.42578125" style="5" customWidth="1"/>
    <col min="2073" max="2302" width="9.140625" style="5"/>
    <col min="2303" max="2313" width="4.140625" style="5" customWidth="1"/>
    <col min="2314" max="2314" width="5" style="5" customWidth="1"/>
    <col min="2315" max="2317" width="4.140625" style="5" customWidth="1"/>
    <col min="2318" max="2318" width="4.5703125" style="5" customWidth="1"/>
    <col min="2319" max="2325" width="3.28515625" style="5" customWidth="1"/>
    <col min="2326" max="2326" width="15" style="5" customWidth="1"/>
    <col min="2327" max="2327" width="15.28515625" style="5" customWidth="1"/>
    <col min="2328" max="2328" width="14.42578125" style="5" customWidth="1"/>
    <col min="2329" max="2558" width="9.140625" style="5"/>
    <col min="2559" max="2569" width="4.140625" style="5" customWidth="1"/>
    <col min="2570" max="2570" width="5" style="5" customWidth="1"/>
    <col min="2571" max="2573" width="4.140625" style="5" customWidth="1"/>
    <col min="2574" max="2574" width="4.5703125" style="5" customWidth="1"/>
    <col min="2575" max="2581" width="3.28515625" style="5" customWidth="1"/>
    <col min="2582" max="2582" width="15" style="5" customWidth="1"/>
    <col min="2583" max="2583" width="15.28515625" style="5" customWidth="1"/>
    <col min="2584" max="2584" width="14.42578125" style="5" customWidth="1"/>
    <col min="2585" max="2814" width="9.140625" style="5"/>
    <col min="2815" max="2825" width="4.140625" style="5" customWidth="1"/>
    <col min="2826" max="2826" width="5" style="5" customWidth="1"/>
    <col min="2827" max="2829" width="4.140625" style="5" customWidth="1"/>
    <col min="2830" max="2830" width="4.5703125" style="5" customWidth="1"/>
    <col min="2831" max="2837" width="3.28515625" style="5" customWidth="1"/>
    <col min="2838" max="2838" width="15" style="5" customWidth="1"/>
    <col min="2839" max="2839" width="15.28515625" style="5" customWidth="1"/>
    <col min="2840" max="2840" width="14.42578125" style="5" customWidth="1"/>
    <col min="2841" max="3070" width="9.140625" style="5"/>
    <col min="3071" max="3081" width="4.140625" style="5" customWidth="1"/>
    <col min="3082" max="3082" width="5" style="5" customWidth="1"/>
    <col min="3083" max="3085" width="4.140625" style="5" customWidth="1"/>
    <col min="3086" max="3086" width="4.5703125" style="5" customWidth="1"/>
    <col min="3087" max="3093" width="3.28515625" style="5" customWidth="1"/>
    <col min="3094" max="3094" width="15" style="5" customWidth="1"/>
    <col min="3095" max="3095" width="15.28515625" style="5" customWidth="1"/>
    <col min="3096" max="3096" width="14.42578125" style="5" customWidth="1"/>
    <col min="3097" max="3326" width="9.140625" style="5"/>
    <col min="3327" max="3337" width="4.140625" style="5" customWidth="1"/>
    <col min="3338" max="3338" width="5" style="5" customWidth="1"/>
    <col min="3339" max="3341" width="4.140625" style="5" customWidth="1"/>
    <col min="3342" max="3342" width="4.5703125" style="5" customWidth="1"/>
    <col min="3343" max="3349" width="3.28515625" style="5" customWidth="1"/>
    <col min="3350" max="3350" width="15" style="5" customWidth="1"/>
    <col min="3351" max="3351" width="15.28515625" style="5" customWidth="1"/>
    <col min="3352" max="3352" width="14.42578125" style="5" customWidth="1"/>
    <col min="3353" max="3582" width="9.140625" style="5"/>
    <col min="3583" max="3593" width="4.140625" style="5" customWidth="1"/>
    <col min="3594" max="3594" width="5" style="5" customWidth="1"/>
    <col min="3595" max="3597" width="4.140625" style="5" customWidth="1"/>
    <col min="3598" max="3598" width="4.5703125" style="5" customWidth="1"/>
    <col min="3599" max="3605" width="3.28515625" style="5" customWidth="1"/>
    <col min="3606" max="3606" width="15" style="5" customWidth="1"/>
    <col min="3607" max="3607" width="15.28515625" style="5" customWidth="1"/>
    <col min="3608" max="3608" width="14.42578125" style="5" customWidth="1"/>
    <col min="3609" max="3838" width="9.140625" style="5"/>
    <col min="3839" max="3849" width="4.140625" style="5" customWidth="1"/>
    <col min="3850" max="3850" width="5" style="5" customWidth="1"/>
    <col min="3851" max="3853" width="4.140625" style="5" customWidth="1"/>
    <col min="3854" max="3854" width="4.5703125" style="5" customWidth="1"/>
    <col min="3855" max="3861" width="3.28515625" style="5" customWidth="1"/>
    <col min="3862" max="3862" width="15" style="5" customWidth="1"/>
    <col min="3863" max="3863" width="15.28515625" style="5" customWidth="1"/>
    <col min="3864" max="3864" width="14.42578125" style="5" customWidth="1"/>
    <col min="3865" max="4094" width="9.140625" style="5"/>
    <col min="4095" max="4105" width="4.140625" style="5" customWidth="1"/>
    <col min="4106" max="4106" width="5" style="5" customWidth="1"/>
    <col min="4107" max="4109" width="4.140625" style="5" customWidth="1"/>
    <col min="4110" max="4110" width="4.5703125" style="5" customWidth="1"/>
    <col min="4111" max="4117" width="3.28515625" style="5" customWidth="1"/>
    <col min="4118" max="4118" width="15" style="5" customWidth="1"/>
    <col min="4119" max="4119" width="15.28515625" style="5" customWidth="1"/>
    <col min="4120" max="4120" width="14.42578125" style="5" customWidth="1"/>
    <col min="4121" max="4350" width="9.140625" style="5"/>
    <col min="4351" max="4361" width="4.140625" style="5" customWidth="1"/>
    <col min="4362" max="4362" width="5" style="5" customWidth="1"/>
    <col min="4363" max="4365" width="4.140625" style="5" customWidth="1"/>
    <col min="4366" max="4366" width="4.5703125" style="5" customWidth="1"/>
    <col min="4367" max="4373" width="3.28515625" style="5" customWidth="1"/>
    <col min="4374" max="4374" width="15" style="5" customWidth="1"/>
    <col min="4375" max="4375" width="15.28515625" style="5" customWidth="1"/>
    <col min="4376" max="4376" width="14.42578125" style="5" customWidth="1"/>
    <col min="4377" max="4606" width="9.140625" style="5"/>
    <col min="4607" max="4617" width="4.140625" style="5" customWidth="1"/>
    <col min="4618" max="4618" width="5" style="5" customWidth="1"/>
    <col min="4619" max="4621" width="4.140625" style="5" customWidth="1"/>
    <col min="4622" max="4622" width="4.5703125" style="5" customWidth="1"/>
    <col min="4623" max="4629" width="3.28515625" style="5" customWidth="1"/>
    <col min="4630" max="4630" width="15" style="5" customWidth="1"/>
    <col min="4631" max="4631" width="15.28515625" style="5" customWidth="1"/>
    <col min="4632" max="4632" width="14.42578125" style="5" customWidth="1"/>
    <col min="4633" max="4862" width="9.140625" style="5"/>
    <col min="4863" max="4873" width="4.140625" style="5" customWidth="1"/>
    <col min="4874" max="4874" width="5" style="5" customWidth="1"/>
    <col min="4875" max="4877" width="4.140625" style="5" customWidth="1"/>
    <col min="4878" max="4878" width="4.5703125" style="5" customWidth="1"/>
    <col min="4879" max="4885" width="3.28515625" style="5" customWidth="1"/>
    <col min="4886" max="4886" width="15" style="5" customWidth="1"/>
    <col min="4887" max="4887" width="15.28515625" style="5" customWidth="1"/>
    <col min="4888" max="4888" width="14.42578125" style="5" customWidth="1"/>
    <col min="4889" max="5118" width="9.140625" style="5"/>
    <col min="5119" max="5129" width="4.140625" style="5" customWidth="1"/>
    <col min="5130" max="5130" width="5" style="5" customWidth="1"/>
    <col min="5131" max="5133" width="4.140625" style="5" customWidth="1"/>
    <col min="5134" max="5134" width="4.5703125" style="5" customWidth="1"/>
    <col min="5135" max="5141" width="3.28515625" style="5" customWidth="1"/>
    <col min="5142" max="5142" width="15" style="5" customWidth="1"/>
    <col min="5143" max="5143" width="15.28515625" style="5" customWidth="1"/>
    <col min="5144" max="5144" width="14.42578125" style="5" customWidth="1"/>
    <col min="5145" max="5374" width="9.140625" style="5"/>
    <col min="5375" max="5385" width="4.140625" style="5" customWidth="1"/>
    <col min="5386" max="5386" width="5" style="5" customWidth="1"/>
    <col min="5387" max="5389" width="4.140625" style="5" customWidth="1"/>
    <col min="5390" max="5390" width="4.5703125" style="5" customWidth="1"/>
    <col min="5391" max="5397" width="3.28515625" style="5" customWidth="1"/>
    <col min="5398" max="5398" width="15" style="5" customWidth="1"/>
    <col min="5399" max="5399" width="15.28515625" style="5" customWidth="1"/>
    <col min="5400" max="5400" width="14.42578125" style="5" customWidth="1"/>
    <col min="5401" max="5630" width="9.140625" style="5"/>
    <col min="5631" max="5641" width="4.140625" style="5" customWidth="1"/>
    <col min="5642" max="5642" width="5" style="5" customWidth="1"/>
    <col min="5643" max="5645" width="4.140625" style="5" customWidth="1"/>
    <col min="5646" max="5646" width="4.5703125" style="5" customWidth="1"/>
    <col min="5647" max="5653" width="3.28515625" style="5" customWidth="1"/>
    <col min="5654" max="5654" width="15" style="5" customWidth="1"/>
    <col min="5655" max="5655" width="15.28515625" style="5" customWidth="1"/>
    <col min="5656" max="5656" width="14.42578125" style="5" customWidth="1"/>
    <col min="5657" max="5886" width="9.140625" style="5"/>
    <col min="5887" max="5897" width="4.140625" style="5" customWidth="1"/>
    <col min="5898" max="5898" width="5" style="5" customWidth="1"/>
    <col min="5899" max="5901" width="4.140625" style="5" customWidth="1"/>
    <col min="5902" max="5902" width="4.5703125" style="5" customWidth="1"/>
    <col min="5903" max="5909" width="3.28515625" style="5" customWidth="1"/>
    <col min="5910" max="5910" width="15" style="5" customWidth="1"/>
    <col min="5911" max="5911" width="15.28515625" style="5" customWidth="1"/>
    <col min="5912" max="5912" width="14.42578125" style="5" customWidth="1"/>
    <col min="5913" max="6142" width="9.140625" style="5"/>
    <col min="6143" max="6153" width="4.140625" style="5" customWidth="1"/>
    <col min="6154" max="6154" width="5" style="5" customWidth="1"/>
    <col min="6155" max="6157" width="4.140625" style="5" customWidth="1"/>
    <col min="6158" max="6158" width="4.5703125" style="5" customWidth="1"/>
    <col min="6159" max="6165" width="3.28515625" style="5" customWidth="1"/>
    <col min="6166" max="6166" width="15" style="5" customWidth="1"/>
    <col min="6167" max="6167" width="15.28515625" style="5" customWidth="1"/>
    <col min="6168" max="6168" width="14.42578125" style="5" customWidth="1"/>
    <col min="6169" max="6398" width="9.140625" style="5"/>
    <col min="6399" max="6409" width="4.140625" style="5" customWidth="1"/>
    <col min="6410" max="6410" width="5" style="5" customWidth="1"/>
    <col min="6411" max="6413" width="4.140625" style="5" customWidth="1"/>
    <col min="6414" max="6414" width="4.5703125" style="5" customWidth="1"/>
    <col min="6415" max="6421" width="3.28515625" style="5" customWidth="1"/>
    <col min="6422" max="6422" width="15" style="5" customWidth="1"/>
    <col min="6423" max="6423" width="15.28515625" style="5" customWidth="1"/>
    <col min="6424" max="6424" width="14.42578125" style="5" customWidth="1"/>
    <col min="6425" max="6654" width="9.140625" style="5"/>
    <col min="6655" max="6665" width="4.140625" style="5" customWidth="1"/>
    <col min="6666" max="6666" width="5" style="5" customWidth="1"/>
    <col min="6667" max="6669" width="4.140625" style="5" customWidth="1"/>
    <col min="6670" max="6670" width="4.5703125" style="5" customWidth="1"/>
    <col min="6671" max="6677" width="3.28515625" style="5" customWidth="1"/>
    <col min="6678" max="6678" width="15" style="5" customWidth="1"/>
    <col min="6679" max="6679" width="15.28515625" style="5" customWidth="1"/>
    <col min="6680" max="6680" width="14.42578125" style="5" customWidth="1"/>
    <col min="6681" max="6910" width="9.140625" style="5"/>
    <col min="6911" max="6921" width="4.140625" style="5" customWidth="1"/>
    <col min="6922" max="6922" width="5" style="5" customWidth="1"/>
    <col min="6923" max="6925" width="4.140625" style="5" customWidth="1"/>
    <col min="6926" max="6926" width="4.5703125" style="5" customWidth="1"/>
    <col min="6927" max="6933" width="3.28515625" style="5" customWidth="1"/>
    <col min="6934" max="6934" width="15" style="5" customWidth="1"/>
    <col min="6935" max="6935" width="15.28515625" style="5" customWidth="1"/>
    <col min="6936" max="6936" width="14.42578125" style="5" customWidth="1"/>
    <col min="6937" max="7166" width="9.140625" style="5"/>
    <col min="7167" max="7177" width="4.140625" style="5" customWidth="1"/>
    <col min="7178" max="7178" width="5" style="5" customWidth="1"/>
    <col min="7179" max="7181" width="4.140625" style="5" customWidth="1"/>
    <col min="7182" max="7182" width="4.5703125" style="5" customWidth="1"/>
    <col min="7183" max="7189" width="3.28515625" style="5" customWidth="1"/>
    <col min="7190" max="7190" width="15" style="5" customWidth="1"/>
    <col min="7191" max="7191" width="15.28515625" style="5" customWidth="1"/>
    <col min="7192" max="7192" width="14.42578125" style="5" customWidth="1"/>
    <col min="7193" max="7422" width="9.140625" style="5"/>
    <col min="7423" max="7433" width="4.140625" style="5" customWidth="1"/>
    <col min="7434" max="7434" width="5" style="5" customWidth="1"/>
    <col min="7435" max="7437" width="4.140625" style="5" customWidth="1"/>
    <col min="7438" max="7438" width="4.5703125" style="5" customWidth="1"/>
    <col min="7439" max="7445" width="3.28515625" style="5" customWidth="1"/>
    <col min="7446" max="7446" width="15" style="5" customWidth="1"/>
    <col min="7447" max="7447" width="15.28515625" style="5" customWidth="1"/>
    <col min="7448" max="7448" width="14.42578125" style="5" customWidth="1"/>
    <col min="7449" max="7678" width="9.140625" style="5"/>
    <col min="7679" max="7689" width="4.140625" style="5" customWidth="1"/>
    <col min="7690" max="7690" width="5" style="5" customWidth="1"/>
    <col min="7691" max="7693" width="4.140625" style="5" customWidth="1"/>
    <col min="7694" max="7694" width="4.5703125" style="5" customWidth="1"/>
    <col min="7695" max="7701" width="3.28515625" style="5" customWidth="1"/>
    <col min="7702" max="7702" width="15" style="5" customWidth="1"/>
    <col min="7703" max="7703" width="15.28515625" style="5" customWidth="1"/>
    <col min="7704" max="7704" width="14.42578125" style="5" customWidth="1"/>
    <col min="7705" max="7934" width="9.140625" style="5"/>
    <col min="7935" max="7945" width="4.140625" style="5" customWidth="1"/>
    <col min="7946" max="7946" width="5" style="5" customWidth="1"/>
    <col min="7947" max="7949" width="4.140625" style="5" customWidth="1"/>
    <col min="7950" max="7950" width="4.5703125" style="5" customWidth="1"/>
    <col min="7951" max="7957" width="3.28515625" style="5" customWidth="1"/>
    <col min="7958" max="7958" width="15" style="5" customWidth="1"/>
    <col min="7959" max="7959" width="15.28515625" style="5" customWidth="1"/>
    <col min="7960" max="7960" width="14.42578125" style="5" customWidth="1"/>
    <col min="7961" max="8190" width="9.140625" style="5"/>
    <col min="8191" max="8201" width="4.140625" style="5" customWidth="1"/>
    <col min="8202" max="8202" width="5" style="5" customWidth="1"/>
    <col min="8203" max="8205" width="4.140625" style="5" customWidth="1"/>
    <col min="8206" max="8206" width="4.5703125" style="5" customWidth="1"/>
    <col min="8207" max="8213" width="3.28515625" style="5" customWidth="1"/>
    <col min="8214" max="8214" width="15" style="5" customWidth="1"/>
    <col min="8215" max="8215" width="15.28515625" style="5" customWidth="1"/>
    <col min="8216" max="8216" width="14.42578125" style="5" customWidth="1"/>
    <col min="8217" max="8446" width="9.140625" style="5"/>
    <col min="8447" max="8457" width="4.140625" style="5" customWidth="1"/>
    <col min="8458" max="8458" width="5" style="5" customWidth="1"/>
    <col min="8459" max="8461" width="4.140625" style="5" customWidth="1"/>
    <col min="8462" max="8462" width="4.5703125" style="5" customWidth="1"/>
    <col min="8463" max="8469" width="3.28515625" style="5" customWidth="1"/>
    <col min="8470" max="8470" width="15" style="5" customWidth="1"/>
    <col min="8471" max="8471" width="15.28515625" style="5" customWidth="1"/>
    <col min="8472" max="8472" width="14.42578125" style="5" customWidth="1"/>
    <col min="8473" max="8702" width="9.140625" style="5"/>
    <col min="8703" max="8713" width="4.140625" style="5" customWidth="1"/>
    <col min="8714" max="8714" width="5" style="5" customWidth="1"/>
    <col min="8715" max="8717" width="4.140625" style="5" customWidth="1"/>
    <col min="8718" max="8718" width="4.5703125" style="5" customWidth="1"/>
    <col min="8719" max="8725" width="3.28515625" style="5" customWidth="1"/>
    <col min="8726" max="8726" width="15" style="5" customWidth="1"/>
    <col min="8727" max="8727" width="15.28515625" style="5" customWidth="1"/>
    <col min="8728" max="8728" width="14.42578125" style="5" customWidth="1"/>
    <col min="8729" max="8958" width="9.140625" style="5"/>
    <col min="8959" max="8969" width="4.140625" style="5" customWidth="1"/>
    <col min="8970" max="8970" width="5" style="5" customWidth="1"/>
    <col min="8971" max="8973" width="4.140625" style="5" customWidth="1"/>
    <col min="8974" max="8974" width="4.5703125" style="5" customWidth="1"/>
    <col min="8975" max="8981" width="3.28515625" style="5" customWidth="1"/>
    <col min="8982" max="8982" width="15" style="5" customWidth="1"/>
    <col min="8983" max="8983" width="15.28515625" style="5" customWidth="1"/>
    <col min="8984" max="8984" width="14.42578125" style="5" customWidth="1"/>
    <col min="8985" max="9214" width="9.140625" style="5"/>
    <col min="9215" max="9225" width="4.140625" style="5" customWidth="1"/>
    <col min="9226" max="9226" width="5" style="5" customWidth="1"/>
    <col min="9227" max="9229" width="4.140625" style="5" customWidth="1"/>
    <col min="9230" max="9230" width="4.5703125" style="5" customWidth="1"/>
    <col min="9231" max="9237" width="3.28515625" style="5" customWidth="1"/>
    <col min="9238" max="9238" width="15" style="5" customWidth="1"/>
    <col min="9239" max="9239" width="15.28515625" style="5" customWidth="1"/>
    <col min="9240" max="9240" width="14.42578125" style="5" customWidth="1"/>
    <col min="9241" max="9470" width="9.140625" style="5"/>
    <col min="9471" max="9481" width="4.140625" style="5" customWidth="1"/>
    <col min="9482" max="9482" width="5" style="5" customWidth="1"/>
    <col min="9483" max="9485" width="4.140625" style="5" customWidth="1"/>
    <col min="9486" max="9486" width="4.5703125" style="5" customWidth="1"/>
    <col min="9487" max="9493" width="3.28515625" style="5" customWidth="1"/>
    <col min="9494" max="9494" width="15" style="5" customWidth="1"/>
    <col min="9495" max="9495" width="15.28515625" style="5" customWidth="1"/>
    <col min="9496" max="9496" width="14.42578125" style="5" customWidth="1"/>
    <col min="9497" max="9726" width="9.140625" style="5"/>
    <col min="9727" max="9737" width="4.140625" style="5" customWidth="1"/>
    <col min="9738" max="9738" width="5" style="5" customWidth="1"/>
    <col min="9739" max="9741" width="4.140625" style="5" customWidth="1"/>
    <col min="9742" max="9742" width="4.5703125" style="5" customWidth="1"/>
    <col min="9743" max="9749" width="3.28515625" style="5" customWidth="1"/>
    <col min="9750" max="9750" width="15" style="5" customWidth="1"/>
    <col min="9751" max="9751" width="15.28515625" style="5" customWidth="1"/>
    <col min="9752" max="9752" width="14.42578125" style="5" customWidth="1"/>
    <col min="9753" max="9982" width="9.140625" style="5"/>
    <col min="9983" max="9993" width="4.140625" style="5" customWidth="1"/>
    <col min="9994" max="9994" width="5" style="5" customWidth="1"/>
    <col min="9995" max="9997" width="4.140625" style="5" customWidth="1"/>
    <col min="9998" max="9998" width="4.5703125" style="5" customWidth="1"/>
    <col min="9999" max="10005" width="3.28515625" style="5" customWidth="1"/>
    <col min="10006" max="10006" width="15" style="5" customWidth="1"/>
    <col min="10007" max="10007" width="15.28515625" style="5" customWidth="1"/>
    <col min="10008" max="10008" width="14.42578125" style="5" customWidth="1"/>
    <col min="10009" max="10238" width="9.140625" style="5"/>
    <col min="10239" max="10249" width="4.140625" style="5" customWidth="1"/>
    <col min="10250" max="10250" width="5" style="5" customWidth="1"/>
    <col min="10251" max="10253" width="4.140625" style="5" customWidth="1"/>
    <col min="10254" max="10254" width="4.5703125" style="5" customWidth="1"/>
    <col min="10255" max="10261" width="3.28515625" style="5" customWidth="1"/>
    <col min="10262" max="10262" width="15" style="5" customWidth="1"/>
    <col min="10263" max="10263" width="15.28515625" style="5" customWidth="1"/>
    <col min="10264" max="10264" width="14.42578125" style="5" customWidth="1"/>
    <col min="10265" max="10494" width="9.140625" style="5"/>
    <col min="10495" max="10505" width="4.140625" style="5" customWidth="1"/>
    <col min="10506" max="10506" width="5" style="5" customWidth="1"/>
    <col min="10507" max="10509" width="4.140625" style="5" customWidth="1"/>
    <col min="10510" max="10510" width="4.5703125" style="5" customWidth="1"/>
    <col min="10511" max="10517" width="3.28515625" style="5" customWidth="1"/>
    <col min="10518" max="10518" width="15" style="5" customWidth="1"/>
    <col min="10519" max="10519" width="15.28515625" style="5" customWidth="1"/>
    <col min="10520" max="10520" width="14.42578125" style="5" customWidth="1"/>
    <col min="10521" max="10750" width="9.140625" style="5"/>
    <col min="10751" max="10761" width="4.140625" style="5" customWidth="1"/>
    <col min="10762" max="10762" width="5" style="5" customWidth="1"/>
    <col min="10763" max="10765" width="4.140625" style="5" customWidth="1"/>
    <col min="10766" max="10766" width="4.5703125" style="5" customWidth="1"/>
    <col min="10767" max="10773" width="3.28515625" style="5" customWidth="1"/>
    <col min="10774" max="10774" width="15" style="5" customWidth="1"/>
    <col min="10775" max="10775" width="15.28515625" style="5" customWidth="1"/>
    <col min="10776" max="10776" width="14.42578125" style="5" customWidth="1"/>
    <col min="10777" max="11006" width="9.140625" style="5"/>
    <col min="11007" max="11017" width="4.140625" style="5" customWidth="1"/>
    <col min="11018" max="11018" width="5" style="5" customWidth="1"/>
    <col min="11019" max="11021" width="4.140625" style="5" customWidth="1"/>
    <col min="11022" max="11022" width="4.5703125" style="5" customWidth="1"/>
    <col min="11023" max="11029" width="3.28515625" style="5" customWidth="1"/>
    <col min="11030" max="11030" width="15" style="5" customWidth="1"/>
    <col min="11031" max="11031" width="15.28515625" style="5" customWidth="1"/>
    <col min="11032" max="11032" width="14.42578125" style="5" customWidth="1"/>
    <col min="11033" max="11262" width="9.140625" style="5"/>
    <col min="11263" max="11273" width="4.140625" style="5" customWidth="1"/>
    <col min="11274" max="11274" width="5" style="5" customWidth="1"/>
    <col min="11275" max="11277" width="4.140625" style="5" customWidth="1"/>
    <col min="11278" max="11278" width="4.5703125" style="5" customWidth="1"/>
    <col min="11279" max="11285" width="3.28515625" style="5" customWidth="1"/>
    <col min="11286" max="11286" width="15" style="5" customWidth="1"/>
    <col min="11287" max="11287" width="15.28515625" style="5" customWidth="1"/>
    <col min="11288" max="11288" width="14.42578125" style="5" customWidth="1"/>
    <col min="11289" max="11518" width="9.140625" style="5"/>
    <col min="11519" max="11529" width="4.140625" style="5" customWidth="1"/>
    <col min="11530" max="11530" width="5" style="5" customWidth="1"/>
    <col min="11531" max="11533" width="4.140625" style="5" customWidth="1"/>
    <col min="11534" max="11534" width="4.5703125" style="5" customWidth="1"/>
    <col min="11535" max="11541" width="3.28515625" style="5" customWidth="1"/>
    <col min="11542" max="11542" width="15" style="5" customWidth="1"/>
    <col min="11543" max="11543" width="15.28515625" style="5" customWidth="1"/>
    <col min="11544" max="11544" width="14.42578125" style="5" customWidth="1"/>
    <col min="11545" max="11774" width="9.140625" style="5"/>
    <col min="11775" max="11785" width="4.140625" style="5" customWidth="1"/>
    <col min="11786" max="11786" width="5" style="5" customWidth="1"/>
    <col min="11787" max="11789" width="4.140625" style="5" customWidth="1"/>
    <col min="11790" max="11790" width="4.5703125" style="5" customWidth="1"/>
    <col min="11791" max="11797" width="3.28515625" style="5" customWidth="1"/>
    <col min="11798" max="11798" width="15" style="5" customWidth="1"/>
    <col min="11799" max="11799" width="15.28515625" style="5" customWidth="1"/>
    <col min="11800" max="11800" width="14.42578125" style="5" customWidth="1"/>
    <col min="11801" max="12030" width="9.140625" style="5"/>
    <col min="12031" max="12041" width="4.140625" style="5" customWidth="1"/>
    <col min="12042" max="12042" width="5" style="5" customWidth="1"/>
    <col min="12043" max="12045" width="4.140625" style="5" customWidth="1"/>
    <col min="12046" max="12046" width="4.5703125" style="5" customWidth="1"/>
    <col min="12047" max="12053" width="3.28515625" style="5" customWidth="1"/>
    <col min="12054" max="12054" width="15" style="5" customWidth="1"/>
    <col min="12055" max="12055" width="15.28515625" style="5" customWidth="1"/>
    <col min="12056" max="12056" width="14.42578125" style="5" customWidth="1"/>
    <col min="12057" max="12286" width="9.140625" style="5"/>
    <col min="12287" max="12297" width="4.140625" style="5" customWidth="1"/>
    <col min="12298" max="12298" width="5" style="5" customWidth="1"/>
    <col min="12299" max="12301" width="4.140625" style="5" customWidth="1"/>
    <col min="12302" max="12302" width="4.5703125" style="5" customWidth="1"/>
    <col min="12303" max="12309" width="3.28515625" style="5" customWidth="1"/>
    <col min="12310" max="12310" width="15" style="5" customWidth="1"/>
    <col min="12311" max="12311" width="15.28515625" style="5" customWidth="1"/>
    <col min="12312" max="12312" width="14.42578125" style="5" customWidth="1"/>
    <col min="12313" max="12542" width="9.140625" style="5"/>
    <col min="12543" max="12553" width="4.140625" style="5" customWidth="1"/>
    <col min="12554" max="12554" width="5" style="5" customWidth="1"/>
    <col min="12555" max="12557" width="4.140625" style="5" customWidth="1"/>
    <col min="12558" max="12558" width="4.5703125" style="5" customWidth="1"/>
    <col min="12559" max="12565" width="3.28515625" style="5" customWidth="1"/>
    <col min="12566" max="12566" width="15" style="5" customWidth="1"/>
    <col min="12567" max="12567" width="15.28515625" style="5" customWidth="1"/>
    <col min="12568" max="12568" width="14.42578125" style="5" customWidth="1"/>
    <col min="12569" max="12798" width="9.140625" style="5"/>
    <col min="12799" max="12809" width="4.140625" style="5" customWidth="1"/>
    <col min="12810" max="12810" width="5" style="5" customWidth="1"/>
    <col min="12811" max="12813" width="4.140625" style="5" customWidth="1"/>
    <col min="12814" max="12814" width="4.5703125" style="5" customWidth="1"/>
    <col min="12815" max="12821" width="3.28515625" style="5" customWidth="1"/>
    <col min="12822" max="12822" width="15" style="5" customWidth="1"/>
    <col min="12823" max="12823" width="15.28515625" style="5" customWidth="1"/>
    <col min="12824" max="12824" width="14.42578125" style="5" customWidth="1"/>
    <col min="12825" max="13054" width="9.140625" style="5"/>
    <col min="13055" max="13065" width="4.140625" style="5" customWidth="1"/>
    <col min="13066" max="13066" width="5" style="5" customWidth="1"/>
    <col min="13067" max="13069" width="4.140625" style="5" customWidth="1"/>
    <col min="13070" max="13070" width="4.5703125" style="5" customWidth="1"/>
    <col min="13071" max="13077" width="3.28515625" style="5" customWidth="1"/>
    <col min="13078" max="13078" width="15" style="5" customWidth="1"/>
    <col min="13079" max="13079" width="15.28515625" style="5" customWidth="1"/>
    <col min="13080" max="13080" width="14.42578125" style="5" customWidth="1"/>
    <col min="13081" max="13310" width="9.140625" style="5"/>
    <col min="13311" max="13321" width="4.140625" style="5" customWidth="1"/>
    <col min="13322" max="13322" width="5" style="5" customWidth="1"/>
    <col min="13323" max="13325" width="4.140625" style="5" customWidth="1"/>
    <col min="13326" max="13326" width="4.5703125" style="5" customWidth="1"/>
    <col min="13327" max="13333" width="3.28515625" style="5" customWidth="1"/>
    <col min="13334" max="13334" width="15" style="5" customWidth="1"/>
    <col min="13335" max="13335" width="15.28515625" style="5" customWidth="1"/>
    <col min="13336" max="13336" width="14.42578125" style="5" customWidth="1"/>
    <col min="13337" max="13566" width="9.140625" style="5"/>
    <col min="13567" max="13577" width="4.140625" style="5" customWidth="1"/>
    <col min="13578" max="13578" width="5" style="5" customWidth="1"/>
    <col min="13579" max="13581" width="4.140625" style="5" customWidth="1"/>
    <col min="13582" max="13582" width="4.5703125" style="5" customWidth="1"/>
    <col min="13583" max="13589" width="3.28515625" style="5" customWidth="1"/>
    <col min="13590" max="13590" width="15" style="5" customWidth="1"/>
    <col min="13591" max="13591" width="15.28515625" style="5" customWidth="1"/>
    <col min="13592" max="13592" width="14.42578125" style="5" customWidth="1"/>
    <col min="13593" max="13822" width="9.140625" style="5"/>
    <col min="13823" max="13833" width="4.140625" style="5" customWidth="1"/>
    <col min="13834" max="13834" width="5" style="5" customWidth="1"/>
    <col min="13835" max="13837" width="4.140625" style="5" customWidth="1"/>
    <col min="13838" max="13838" width="4.5703125" style="5" customWidth="1"/>
    <col min="13839" max="13845" width="3.28515625" style="5" customWidth="1"/>
    <col min="13846" max="13846" width="15" style="5" customWidth="1"/>
    <col min="13847" max="13847" width="15.28515625" style="5" customWidth="1"/>
    <col min="13848" max="13848" width="14.42578125" style="5" customWidth="1"/>
    <col min="13849" max="14078" width="9.140625" style="5"/>
    <col min="14079" max="14089" width="4.140625" style="5" customWidth="1"/>
    <col min="14090" max="14090" width="5" style="5" customWidth="1"/>
    <col min="14091" max="14093" width="4.140625" style="5" customWidth="1"/>
    <col min="14094" max="14094" width="4.5703125" style="5" customWidth="1"/>
    <col min="14095" max="14101" width="3.28515625" style="5" customWidth="1"/>
    <col min="14102" max="14102" width="15" style="5" customWidth="1"/>
    <col min="14103" max="14103" width="15.28515625" style="5" customWidth="1"/>
    <col min="14104" max="14104" width="14.42578125" style="5" customWidth="1"/>
    <col min="14105" max="14334" width="9.140625" style="5"/>
    <col min="14335" max="14345" width="4.140625" style="5" customWidth="1"/>
    <col min="14346" max="14346" width="5" style="5" customWidth="1"/>
    <col min="14347" max="14349" width="4.140625" style="5" customWidth="1"/>
    <col min="14350" max="14350" width="4.5703125" style="5" customWidth="1"/>
    <col min="14351" max="14357" width="3.28515625" style="5" customWidth="1"/>
    <col min="14358" max="14358" width="15" style="5" customWidth="1"/>
    <col min="14359" max="14359" width="15.28515625" style="5" customWidth="1"/>
    <col min="14360" max="14360" width="14.42578125" style="5" customWidth="1"/>
    <col min="14361" max="14590" width="9.140625" style="5"/>
    <col min="14591" max="14601" width="4.140625" style="5" customWidth="1"/>
    <col min="14602" max="14602" width="5" style="5" customWidth="1"/>
    <col min="14603" max="14605" width="4.140625" style="5" customWidth="1"/>
    <col min="14606" max="14606" width="4.5703125" style="5" customWidth="1"/>
    <col min="14607" max="14613" width="3.28515625" style="5" customWidth="1"/>
    <col min="14614" max="14614" width="15" style="5" customWidth="1"/>
    <col min="14615" max="14615" width="15.28515625" style="5" customWidth="1"/>
    <col min="14616" max="14616" width="14.42578125" style="5" customWidth="1"/>
    <col min="14617" max="14846" width="9.140625" style="5"/>
    <col min="14847" max="14857" width="4.140625" style="5" customWidth="1"/>
    <col min="14858" max="14858" width="5" style="5" customWidth="1"/>
    <col min="14859" max="14861" width="4.140625" style="5" customWidth="1"/>
    <col min="14862" max="14862" width="4.5703125" style="5" customWidth="1"/>
    <col min="14863" max="14869" width="3.28515625" style="5" customWidth="1"/>
    <col min="14870" max="14870" width="15" style="5" customWidth="1"/>
    <col min="14871" max="14871" width="15.28515625" style="5" customWidth="1"/>
    <col min="14872" max="14872" width="14.42578125" style="5" customWidth="1"/>
    <col min="14873" max="15102" width="9.140625" style="5"/>
    <col min="15103" max="15113" width="4.140625" style="5" customWidth="1"/>
    <col min="15114" max="15114" width="5" style="5" customWidth="1"/>
    <col min="15115" max="15117" width="4.140625" style="5" customWidth="1"/>
    <col min="15118" max="15118" width="4.5703125" style="5" customWidth="1"/>
    <col min="15119" max="15125" width="3.28515625" style="5" customWidth="1"/>
    <col min="15126" max="15126" width="15" style="5" customWidth="1"/>
    <col min="15127" max="15127" width="15.28515625" style="5" customWidth="1"/>
    <col min="15128" max="15128" width="14.42578125" style="5" customWidth="1"/>
    <col min="15129" max="15358" width="9.140625" style="5"/>
    <col min="15359" max="15369" width="4.140625" style="5" customWidth="1"/>
    <col min="15370" max="15370" width="5" style="5" customWidth="1"/>
    <col min="15371" max="15373" width="4.140625" style="5" customWidth="1"/>
    <col min="15374" max="15374" width="4.5703125" style="5" customWidth="1"/>
    <col min="15375" max="15381" width="3.28515625" style="5" customWidth="1"/>
    <col min="15382" max="15382" width="15" style="5" customWidth="1"/>
    <col min="15383" max="15383" width="15.28515625" style="5" customWidth="1"/>
    <col min="15384" max="15384" width="14.42578125" style="5" customWidth="1"/>
    <col min="15385" max="15614" width="9.140625" style="5"/>
    <col min="15615" max="15625" width="4.140625" style="5" customWidth="1"/>
    <col min="15626" max="15626" width="5" style="5" customWidth="1"/>
    <col min="15627" max="15629" width="4.140625" style="5" customWidth="1"/>
    <col min="15630" max="15630" width="4.5703125" style="5" customWidth="1"/>
    <col min="15631" max="15637" width="3.28515625" style="5" customWidth="1"/>
    <col min="15638" max="15638" width="15" style="5" customWidth="1"/>
    <col min="15639" max="15639" width="15.28515625" style="5" customWidth="1"/>
    <col min="15640" max="15640" width="14.42578125" style="5" customWidth="1"/>
    <col min="15641" max="15870" width="9.140625" style="5"/>
    <col min="15871" max="15881" width="4.140625" style="5" customWidth="1"/>
    <col min="15882" max="15882" width="5" style="5" customWidth="1"/>
    <col min="15883" max="15885" width="4.140625" style="5" customWidth="1"/>
    <col min="15886" max="15886" width="4.5703125" style="5" customWidth="1"/>
    <col min="15887" max="15893" width="3.28515625" style="5" customWidth="1"/>
    <col min="15894" max="15894" width="15" style="5" customWidth="1"/>
    <col min="15895" max="15895" width="15.28515625" style="5" customWidth="1"/>
    <col min="15896" max="15896" width="14.42578125" style="5" customWidth="1"/>
    <col min="15897" max="16126" width="9.140625" style="5"/>
    <col min="16127" max="16137" width="4.140625" style="5" customWidth="1"/>
    <col min="16138" max="16138" width="5" style="5" customWidth="1"/>
    <col min="16139" max="16141" width="4.140625" style="5" customWidth="1"/>
    <col min="16142" max="16142" width="4.5703125" style="5" customWidth="1"/>
    <col min="16143" max="16149" width="3.28515625" style="5" customWidth="1"/>
    <col min="16150" max="16150" width="15" style="5" customWidth="1"/>
    <col min="16151" max="16151" width="15.28515625" style="5" customWidth="1"/>
    <col min="16152" max="16152" width="14.42578125" style="5" customWidth="1"/>
    <col min="16153" max="16384" width="9.140625" style="5"/>
  </cols>
  <sheetData>
    <row r="1" spans="1:8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8">
      <c r="A2" s="26" t="s">
        <v>153</v>
      </c>
      <c r="B2" s="1120">
        <f>Деклар!D5</f>
        <v>111111111111</v>
      </c>
      <c r="C2" s="1120"/>
      <c r="D2" s="32"/>
      <c r="E2" s="1120"/>
      <c r="F2" s="1120"/>
    </row>
    <row r="3" spans="1:8">
      <c r="A3" s="26" t="s">
        <v>173</v>
      </c>
      <c r="B3" s="498"/>
      <c r="C3" s="498" t="str">
        <f>Деклар!G7</f>
        <v>2020 год</v>
      </c>
      <c r="D3" s="498"/>
      <c r="E3" s="364"/>
      <c r="F3" s="364"/>
    </row>
    <row r="4" spans="1:8">
      <c r="A4" s="1225" t="s">
        <v>114</v>
      </c>
      <c r="B4" s="1225"/>
      <c r="C4" s="1225"/>
      <c r="D4" s="1225"/>
      <c r="E4" s="1225"/>
      <c r="F4" s="1225"/>
    </row>
    <row r="5" spans="1:8">
      <c r="A5" s="933" t="s">
        <v>725</v>
      </c>
      <c r="B5" s="933"/>
      <c r="C5" s="933"/>
      <c r="D5" s="933"/>
      <c r="E5" s="933"/>
      <c r="F5" s="933"/>
    </row>
    <row r="6" spans="1:8" ht="13.5" thickBot="1">
      <c r="A6" s="1026"/>
      <c r="B6" s="1026"/>
      <c r="C6" s="1026"/>
      <c r="D6" s="1026"/>
      <c r="E6" s="1026"/>
      <c r="F6" s="1026"/>
    </row>
    <row r="7" spans="1:8" ht="64.5" thickBot="1">
      <c r="A7" s="118" t="s">
        <v>242</v>
      </c>
      <c r="B7" s="190" t="s">
        <v>465</v>
      </c>
      <c r="C7" s="191" t="s">
        <v>134</v>
      </c>
      <c r="D7" s="190" t="s">
        <v>558</v>
      </c>
      <c r="E7" s="192" t="s">
        <v>466</v>
      </c>
      <c r="F7" s="193" t="s">
        <v>467</v>
      </c>
    </row>
    <row r="8" spans="1:8" ht="13.5" thickBot="1">
      <c r="A8" s="499">
        <v>1</v>
      </c>
      <c r="B8" s="499">
        <v>2</v>
      </c>
      <c r="C8" s="499">
        <v>3</v>
      </c>
      <c r="D8" s="499">
        <v>4</v>
      </c>
      <c r="E8" s="512">
        <v>5</v>
      </c>
      <c r="F8" s="513">
        <v>6</v>
      </c>
    </row>
    <row r="9" spans="1:8" ht="25.5">
      <c r="A9" s="544">
        <v>1</v>
      </c>
      <c r="B9" s="544" t="s">
        <v>717</v>
      </c>
      <c r="C9" s="123" t="s">
        <v>251</v>
      </c>
      <c r="D9" s="514" t="s">
        <v>251</v>
      </c>
      <c r="E9" s="688"/>
      <c r="F9" s="597"/>
    </row>
    <row r="10" spans="1:8" ht="26.25" thickBot="1">
      <c r="A10" s="544">
        <v>2</v>
      </c>
      <c r="B10" s="690" t="s">
        <v>724</v>
      </c>
      <c r="C10" s="691"/>
      <c r="D10" s="692"/>
      <c r="E10" s="689"/>
      <c r="F10" s="689"/>
    </row>
    <row r="11" spans="1:8">
      <c r="A11" s="539"/>
      <c r="B11" s="539"/>
      <c r="C11" s="539"/>
      <c r="D11" s="539"/>
      <c r="E11" s="616"/>
      <c r="F11" s="617"/>
    </row>
    <row r="12" spans="1:8" ht="59.45" customHeight="1" thickBot="1">
      <c r="A12" s="557"/>
      <c r="B12" s="557"/>
      <c r="C12" s="557"/>
      <c r="D12" s="557"/>
      <c r="E12" s="693"/>
      <c r="F12" s="694"/>
      <c r="G12" s="83" t="s">
        <v>858</v>
      </c>
      <c r="H12" s="83" t="s">
        <v>859</v>
      </c>
    </row>
    <row r="13" spans="1:8" ht="32.25" customHeight="1" thickBot="1">
      <c r="A13" s="43"/>
      <c r="B13" s="1149" t="s">
        <v>716</v>
      </c>
      <c r="C13" s="1152"/>
      <c r="D13" s="1152"/>
      <c r="E13" s="1152"/>
      <c r="F13" s="516">
        <f>SUM(F9:F12)</f>
        <v>0</v>
      </c>
      <c r="G13" s="539"/>
      <c r="H13" s="82">
        <f>F13-G13</f>
        <v>0</v>
      </c>
    </row>
    <row r="15" spans="1:8" ht="27" customHeight="1">
      <c r="B15" s="69" t="s">
        <v>119</v>
      </c>
      <c r="C15" s="83"/>
      <c r="D15" s="83"/>
    </row>
    <row r="16" spans="1:8">
      <c r="C16" s="5" t="s">
        <v>120</v>
      </c>
      <c r="D16" s="5" t="s">
        <v>218</v>
      </c>
    </row>
  </sheetData>
  <mergeCells count="6">
    <mergeCell ref="B13:E13"/>
    <mergeCell ref="B2:C2"/>
    <mergeCell ref="E2:F2"/>
    <mergeCell ref="A4:F4"/>
    <mergeCell ref="A5:F5"/>
    <mergeCell ref="A6:F6"/>
  </mergeCells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10" sqref="E10"/>
    </sheetView>
  </sheetViews>
  <sheetFormatPr defaultRowHeight="15"/>
  <cols>
    <col min="2" max="2" width="39.85546875" customWidth="1"/>
    <col min="3" max="3" width="34.7109375" customWidth="1"/>
    <col min="4" max="4" width="22.28515625" customWidth="1"/>
    <col min="5" max="6" width="11.85546875" customWidth="1"/>
  </cols>
  <sheetData>
    <row r="1" spans="1:6" s="5" customFormat="1" ht="12.75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6" s="5" customFormat="1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6" s="5" customFormat="1" ht="14.25">
      <c r="A3" s="26" t="s">
        <v>173</v>
      </c>
      <c r="B3" s="287"/>
      <c r="C3" s="287" t="str">
        <f>Деклар!G7</f>
        <v>2020 год</v>
      </c>
      <c r="D3" s="287"/>
      <c r="E3" s="288"/>
      <c r="F3" s="288"/>
    </row>
    <row r="5" spans="1:6" ht="15.75">
      <c r="A5" s="1025" t="s">
        <v>114</v>
      </c>
      <c r="B5" s="1025"/>
      <c r="C5" s="1025"/>
      <c r="D5" s="1025"/>
    </row>
    <row r="6" spans="1:6">
      <c r="A6" s="933" t="s">
        <v>723</v>
      </c>
      <c r="B6" s="933"/>
      <c r="C6" s="933"/>
      <c r="D6" s="933"/>
    </row>
    <row r="7" spans="1:6">
      <c r="A7" s="342"/>
      <c r="B7" s="342" t="s">
        <v>567</v>
      </c>
      <c r="C7" s="342">
        <f>'Зарплата и дох.раб.'!B5</f>
        <v>42500</v>
      </c>
      <c r="D7" s="342"/>
    </row>
    <row r="8" spans="1:6" ht="44.25" customHeight="1">
      <c r="A8" s="84" t="s">
        <v>242</v>
      </c>
      <c r="B8" s="289" t="s">
        <v>504</v>
      </c>
      <c r="C8" s="289" t="s">
        <v>505</v>
      </c>
      <c r="D8" s="289" t="s">
        <v>501</v>
      </c>
    </row>
    <row r="9" spans="1:6">
      <c r="A9" s="106">
        <v>1</v>
      </c>
      <c r="B9" s="106">
        <v>2</v>
      </c>
      <c r="C9" s="106">
        <v>3</v>
      </c>
      <c r="D9" s="106">
        <v>4</v>
      </c>
    </row>
    <row r="10" spans="1:6" ht="30" customHeight="1">
      <c r="A10" s="226">
        <v>1</v>
      </c>
      <c r="B10" s="298" t="s">
        <v>718</v>
      </c>
      <c r="C10" s="226" t="s">
        <v>719</v>
      </c>
      <c r="D10" s="696"/>
    </row>
    <row r="11" spans="1:6" ht="51.6" customHeight="1" thickBot="1">
      <c r="A11" s="226">
        <v>2</v>
      </c>
      <c r="B11" s="299" t="s">
        <v>720</v>
      </c>
      <c r="C11" s="226" t="s">
        <v>721</v>
      </c>
      <c r="D11" s="686"/>
      <c r="E11" s="83" t="s">
        <v>858</v>
      </c>
      <c r="F11" s="83" t="s">
        <v>859</v>
      </c>
    </row>
    <row r="12" spans="1:6" ht="16.5" thickBot="1">
      <c r="A12" s="43"/>
      <c r="B12" s="949" t="s">
        <v>722</v>
      </c>
      <c r="C12" s="950"/>
      <c r="D12" s="300">
        <f>SUM(D10:D11)</f>
        <v>0</v>
      </c>
      <c r="E12" s="539"/>
      <c r="F12" s="82">
        <f>D12-E12</f>
        <v>0</v>
      </c>
    </row>
    <row r="13" spans="1:6">
      <c r="A13" s="5"/>
      <c r="B13" s="5"/>
      <c r="C13" s="7"/>
      <c r="D13" s="7"/>
    </row>
    <row r="14" spans="1:6">
      <c r="A14" s="5"/>
      <c r="B14" s="69" t="s">
        <v>119</v>
      </c>
      <c r="C14" s="12"/>
      <c r="D14" s="7"/>
    </row>
    <row r="15" spans="1:6">
      <c r="A15" s="5"/>
      <c r="B15" s="5"/>
      <c r="C15" s="7" t="s">
        <v>120</v>
      </c>
      <c r="D15" s="7"/>
    </row>
  </sheetData>
  <mergeCells count="5">
    <mergeCell ref="E2:F2"/>
    <mergeCell ref="A5:D5"/>
    <mergeCell ref="A6:D6"/>
    <mergeCell ref="B12:C12"/>
    <mergeCell ref="B2:C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G13" sqref="G13"/>
    </sheetView>
  </sheetViews>
  <sheetFormatPr defaultRowHeight="12.75"/>
  <cols>
    <col min="1" max="1" width="5.5703125" style="5" customWidth="1"/>
    <col min="2" max="2" width="16.7109375" style="5" customWidth="1"/>
    <col min="3" max="3" width="14.140625" style="7" customWidth="1"/>
    <col min="4" max="4" width="14.5703125" style="7" customWidth="1"/>
    <col min="5" max="5" width="16.28515625" style="7" customWidth="1"/>
    <col min="6" max="6" width="13.85546875" style="7" customWidth="1"/>
    <col min="7" max="8" width="13.7109375" style="5" customWidth="1"/>
    <col min="9" max="9" width="4.140625" style="5" customWidth="1"/>
    <col min="10" max="10" width="5" style="5" customWidth="1"/>
    <col min="11" max="13" width="4.140625" style="5" customWidth="1"/>
    <col min="14" max="14" width="4.5703125" style="5" customWidth="1"/>
    <col min="15" max="21" width="3.28515625" style="5" customWidth="1"/>
    <col min="22" max="22" width="15" style="5" customWidth="1"/>
    <col min="23" max="23" width="15.28515625" style="5" customWidth="1"/>
    <col min="24" max="24" width="14.42578125" style="5" customWidth="1"/>
    <col min="25" max="254" width="9.140625" style="5"/>
    <col min="255" max="265" width="4.140625" style="5" customWidth="1"/>
    <col min="266" max="266" width="5" style="5" customWidth="1"/>
    <col min="267" max="269" width="4.140625" style="5" customWidth="1"/>
    <col min="270" max="270" width="4.5703125" style="5" customWidth="1"/>
    <col min="271" max="277" width="3.28515625" style="5" customWidth="1"/>
    <col min="278" max="278" width="15" style="5" customWidth="1"/>
    <col min="279" max="279" width="15.28515625" style="5" customWidth="1"/>
    <col min="280" max="280" width="14.42578125" style="5" customWidth="1"/>
    <col min="281" max="510" width="9.140625" style="5"/>
    <col min="511" max="521" width="4.140625" style="5" customWidth="1"/>
    <col min="522" max="522" width="5" style="5" customWidth="1"/>
    <col min="523" max="525" width="4.140625" style="5" customWidth="1"/>
    <col min="526" max="526" width="4.5703125" style="5" customWidth="1"/>
    <col min="527" max="533" width="3.28515625" style="5" customWidth="1"/>
    <col min="534" max="534" width="15" style="5" customWidth="1"/>
    <col min="535" max="535" width="15.28515625" style="5" customWidth="1"/>
    <col min="536" max="536" width="14.42578125" style="5" customWidth="1"/>
    <col min="537" max="766" width="9.140625" style="5"/>
    <col min="767" max="777" width="4.140625" style="5" customWidth="1"/>
    <col min="778" max="778" width="5" style="5" customWidth="1"/>
    <col min="779" max="781" width="4.140625" style="5" customWidth="1"/>
    <col min="782" max="782" width="4.5703125" style="5" customWidth="1"/>
    <col min="783" max="789" width="3.28515625" style="5" customWidth="1"/>
    <col min="790" max="790" width="15" style="5" customWidth="1"/>
    <col min="791" max="791" width="15.28515625" style="5" customWidth="1"/>
    <col min="792" max="792" width="14.42578125" style="5" customWidth="1"/>
    <col min="793" max="1022" width="9.140625" style="5"/>
    <col min="1023" max="1033" width="4.140625" style="5" customWidth="1"/>
    <col min="1034" max="1034" width="5" style="5" customWidth="1"/>
    <col min="1035" max="1037" width="4.140625" style="5" customWidth="1"/>
    <col min="1038" max="1038" width="4.5703125" style="5" customWidth="1"/>
    <col min="1039" max="1045" width="3.28515625" style="5" customWidth="1"/>
    <col min="1046" max="1046" width="15" style="5" customWidth="1"/>
    <col min="1047" max="1047" width="15.28515625" style="5" customWidth="1"/>
    <col min="1048" max="1048" width="14.42578125" style="5" customWidth="1"/>
    <col min="1049" max="1278" width="9.140625" style="5"/>
    <col min="1279" max="1289" width="4.140625" style="5" customWidth="1"/>
    <col min="1290" max="1290" width="5" style="5" customWidth="1"/>
    <col min="1291" max="1293" width="4.140625" style="5" customWidth="1"/>
    <col min="1294" max="1294" width="4.5703125" style="5" customWidth="1"/>
    <col min="1295" max="1301" width="3.28515625" style="5" customWidth="1"/>
    <col min="1302" max="1302" width="15" style="5" customWidth="1"/>
    <col min="1303" max="1303" width="15.28515625" style="5" customWidth="1"/>
    <col min="1304" max="1304" width="14.42578125" style="5" customWidth="1"/>
    <col min="1305" max="1534" width="9.140625" style="5"/>
    <col min="1535" max="1545" width="4.140625" style="5" customWidth="1"/>
    <col min="1546" max="1546" width="5" style="5" customWidth="1"/>
    <col min="1547" max="1549" width="4.140625" style="5" customWidth="1"/>
    <col min="1550" max="1550" width="4.5703125" style="5" customWidth="1"/>
    <col min="1551" max="1557" width="3.28515625" style="5" customWidth="1"/>
    <col min="1558" max="1558" width="15" style="5" customWidth="1"/>
    <col min="1559" max="1559" width="15.28515625" style="5" customWidth="1"/>
    <col min="1560" max="1560" width="14.42578125" style="5" customWidth="1"/>
    <col min="1561" max="1790" width="9.140625" style="5"/>
    <col min="1791" max="1801" width="4.140625" style="5" customWidth="1"/>
    <col min="1802" max="1802" width="5" style="5" customWidth="1"/>
    <col min="1803" max="1805" width="4.140625" style="5" customWidth="1"/>
    <col min="1806" max="1806" width="4.5703125" style="5" customWidth="1"/>
    <col min="1807" max="1813" width="3.28515625" style="5" customWidth="1"/>
    <col min="1814" max="1814" width="15" style="5" customWidth="1"/>
    <col min="1815" max="1815" width="15.28515625" style="5" customWidth="1"/>
    <col min="1816" max="1816" width="14.42578125" style="5" customWidth="1"/>
    <col min="1817" max="2046" width="9.140625" style="5"/>
    <col min="2047" max="2057" width="4.140625" style="5" customWidth="1"/>
    <col min="2058" max="2058" width="5" style="5" customWidth="1"/>
    <col min="2059" max="2061" width="4.140625" style="5" customWidth="1"/>
    <col min="2062" max="2062" width="4.5703125" style="5" customWidth="1"/>
    <col min="2063" max="2069" width="3.28515625" style="5" customWidth="1"/>
    <col min="2070" max="2070" width="15" style="5" customWidth="1"/>
    <col min="2071" max="2071" width="15.28515625" style="5" customWidth="1"/>
    <col min="2072" max="2072" width="14.42578125" style="5" customWidth="1"/>
    <col min="2073" max="2302" width="9.140625" style="5"/>
    <col min="2303" max="2313" width="4.140625" style="5" customWidth="1"/>
    <col min="2314" max="2314" width="5" style="5" customWidth="1"/>
    <col min="2315" max="2317" width="4.140625" style="5" customWidth="1"/>
    <col min="2318" max="2318" width="4.5703125" style="5" customWidth="1"/>
    <col min="2319" max="2325" width="3.28515625" style="5" customWidth="1"/>
    <col min="2326" max="2326" width="15" style="5" customWidth="1"/>
    <col min="2327" max="2327" width="15.28515625" style="5" customWidth="1"/>
    <col min="2328" max="2328" width="14.42578125" style="5" customWidth="1"/>
    <col min="2329" max="2558" width="9.140625" style="5"/>
    <col min="2559" max="2569" width="4.140625" style="5" customWidth="1"/>
    <col min="2570" max="2570" width="5" style="5" customWidth="1"/>
    <col min="2571" max="2573" width="4.140625" style="5" customWidth="1"/>
    <col min="2574" max="2574" width="4.5703125" style="5" customWidth="1"/>
    <col min="2575" max="2581" width="3.28515625" style="5" customWidth="1"/>
    <col min="2582" max="2582" width="15" style="5" customWidth="1"/>
    <col min="2583" max="2583" width="15.28515625" style="5" customWidth="1"/>
    <col min="2584" max="2584" width="14.42578125" style="5" customWidth="1"/>
    <col min="2585" max="2814" width="9.140625" style="5"/>
    <col min="2815" max="2825" width="4.140625" style="5" customWidth="1"/>
    <col min="2826" max="2826" width="5" style="5" customWidth="1"/>
    <col min="2827" max="2829" width="4.140625" style="5" customWidth="1"/>
    <col min="2830" max="2830" width="4.5703125" style="5" customWidth="1"/>
    <col min="2831" max="2837" width="3.28515625" style="5" customWidth="1"/>
    <col min="2838" max="2838" width="15" style="5" customWidth="1"/>
    <col min="2839" max="2839" width="15.28515625" style="5" customWidth="1"/>
    <col min="2840" max="2840" width="14.42578125" style="5" customWidth="1"/>
    <col min="2841" max="3070" width="9.140625" style="5"/>
    <col min="3071" max="3081" width="4.140625" style="5" customWidth="1"/>
    <col min="3082" max="3082" width="5" style="5" customWidth="1"/>
    <col min="3083" max="3085" width="4.140625" style="5" customWidth="1"/>
    <col min="3086" max="3086" width="4.5703125" style="5" customWidth="1"/>
    <col min="3087" max="3093" width="3.28515625" style="5" customWidth="1"/>
    <col min="3094" max="3094" width="15" style="5" customWidth="1"/>
    <col min="3095" max="3095" width="15.28515625" style="5" customWidth="1"/>
    <col min="3096" max="3096" width="14.42578125" style="5" customWidth="1"/>
    <col min="3097" max="3326" width="9.140625" style="5"/>
    <col min="3327" max="3337" width="4.140625" style="5" customWidth="1"/>
    <col min="3338" max="3338" width="5" style="5" customWidth="1"/>
    <col min="3339" max="3341" width="4.140625" style="5" customWidth="1"/>
    <col min="3342" max="3342" width="4.5703125" style="5" customWidth="1"/>
    <col min="3343" max="3349" width="3.28515625" style="5" customWidth="1"/>
    <col min="3350" max="3350" width="15" style="5" customWidth="1"/>
    <col min="3351" max="3351" width="15.28515625" style="5" customWidth="1"/>
    <col min="3352" max="3352" width="14.42578125" style="5" customWidth="1"/>
    <col min="3353" max="3582" width="9.140625" style="5"/>
    <col min="3583" max="3593" width="4.140625" style="5" customWidth="1"/>
    <col min="3594" max="3594" width="5" style="5" customWidth="1"/>
    <col min="3595" max="3597" width="4.140625" style="5" customWidth="1"/>
    <col min="3598" max="3598" width="4.5703125" style="5" customWidth="1"/>
    <col min="3599" max="3605" width="3.28515625" style="5" customWidth="1"/>
    <col min="3606" max="3606" width="15" style="5" customWidth="1"/>
    <col min="3607" max="3607" width="15.28515625" style="5" customWidth="1"/>
    <col min="3608" max="3608" width="14.42578125" style="5" customWidth="1"/>
    <col min="3609" max="3838" width="9.140625" style="5"/>
    <col min="3839" max="3849" width="4.140625" style="5" customWidth="1"/>
    <col min="3850" max="3850" width="5" style="5" customWidth="1"/>
    <col min="3851" max="3853" width="4.140625" style="5" customWidth="1"/>
    <col min="3854" max="3854" width="4.5703125" style="5" customWidth="1"/>
    <col min="3855" max="3861" width="3.28515625" style="5" customWidth="1"/>
    <col min="3862" max="3862" width="15" style="5" customWidth="1"/>
    <col min="3863" max="3863" width="15.28515625" style="5" customWidth="1"/>
    <col min="3864" max="3864" width="14.42578125" style="5" customWidth="1"/>
    <col min="3865" max="4094" width="9.140625" style="5"/>
    <col min="4095" max="4105" width="4.140625" style="5" customWidth="1"/>
    <col min="4106" max="4106" width="5" style="5" customWidth="1"/>
    <col min="4107" max="4109" width="4.140625" style="5" customWidth="1"/>
    <col min="4110" max="4110" width="4.5703125" style="5" customWidth="1"/>
    <col min="4111" max="4117" width="3.28515625" style="5" customWidth="1"/>
    <col min="4118" max="4118" width="15" style="5" customWidth="1"/>
    <col min="4119" max="4119" width="15.28515625" style="5" customWidth="1"/>
    <col min="4120" max="4120" width="14.42578125" style="5" customWidth="1"/>
    <col min="4121" max="4350" width="9.140625" style="5"/>
    <col min="4351" max="4361" width="4.140625" style="5" customWidth="1"/>
    <col min="4362" max="4362" width="5" style="5" customWidth="1"/>
    <col min="4363" max="4365" width="4.140625" style="5" customWidth="1"/>
    <col min="4366" max="4366" width="4.5703125" style="5" customWidth="1"/>
    <col min="4367" max="4373" width="3.28515625" style="5" customWidth="1"/>
    <col min="4374" max="4374" width="15" style="5" customWidth="1"/>
    <col min="4375" max="4375" width="15.28515625" style="5" customWidth="1"/>
    <col min="4376" max="4376" width="14.42578125" style="5" customWidth="1"/>
    <col min="4377" max="4606" width="9.140625" style="5"/>
    <col min="4607" max="4617" width="4.140625" style="5" customWidth="1"/>
    <col min="4618" max="4618" width="5" style="5" customWidth="1"/>
    <col min="4619" max="4621" width="4.140625" style="5" customWidth="1"/>
    <col min="4622" max="4622" width="4.5703125" style="5" customWidth="1"/>
    <col min="4623" max="4629" width="3.28515625" style="5" customWidth="1"/>
    <col min="4630" max="4630" width="15" style="5" customWidth="1"/>
    <col min="4631" max="4631" width="15.28515625" style="5" customWidth="1"/>
    <col min="4632" max="4632" width="14.42578125" style="5" customWidth="1"/>
    <col min="4633" max="4862" width="9.140625" style="5"/>
    <col min="4863" max="4873" width="4.140625" style="5" customWidth="1"/>
    <col min="4874" max="4874" width="5" style="5" customWidth="1"/>
    <col min="4875" max="4877" width="4.140625" style="5" customWidth="1"/>
    <col min="4878" max="4878" width="4.5703125" style="5" customWidth="1"/>
    <col min="4879" max="4885" width="3.28515625" style="5" customWidth="1"/>
    <col min="4886" max="4886" width="15" style="5" customWidth="1"/>
    <col min="4887" max="4887" width="15.28515625" style="5" customWidth="1"/>
    <col min="4888" max="4888" width="14.42578125" style="5" customWidth="1"/>
    <col min="4889" max="5118" width="9.140625" style="5"/>
    <col min="5119" max="5129" width="4.140625" style="5" customWidth="1"/>
    <col min="5130" max="5130" width="5" style="5" customWidth="1"/>
    <col min="5131" max="5133" width="4.140625" style="5" customWidth="1"/>
    <col min="5134" max="5134" width="4.5703125" style="5" customWidth="1"/>
    <col min="5135" max="5141" width="3.28515625" style="5" customWidth="1"/>
    <col min="5142" max="5142" width="15" style="5" customWidth="1"/>
    <col min="5143" max="5143" width="15.28515625" style="5" customWidth="1"/>
    <col min="5144" max="5144" width="14.42578125" style="5" customWidth="1"/>
    <col min="5145" max="5374" width="9.140625" style="5"/>
    <col min="5375" max="5385" width="4.140625" style="5" customWidth="1"/>
    <col min="5386" max="5386" width="5" style="5" customWidth="1"/>
    <col min="5387" max="5389" width="4.140625" style="5" customWidth="1"/>
    <col min="5390" max="5390" width="4.5703125" style="5" customWidth="1"/>
    <col min="5391" max="5397" width="3.28515625" style="5" customWidth="1"/>
    <col min="5398" max="5398" width="15" style="5" customWidth="1"/>
    <col min="5399" max="5399" width="15.28515625" style="5" customWidth="1"/>
    <col min="5400" max="5400" width="14.42578125" style="5" customWidth="1"/>
    <col min="5401" max="5630" width="9.140625" style="5"/>
    <col min="5631" max="5641" width="4.140625" style="5" customWidth="1"/>
    <col min="5642" max="5642" width="5" style="5" customWidth="1"/>
    <col min="5643" max="5645" width="4.140625" style="5" customWidth="1"/>
    <col min="5646" max="5646" width="4.5703125" style="5" customWidth="1"/>
    <col min="5647" max="5653" width="3.28515625" style="5" customWidth="1"/>
    <col min="5654" max="5654" width="15" style="5" customWidth="1"/>
    <col min="5655" max="5655" width="15.28515625" style="5" customWidth="1"/>
    <col min="5656" max="5656" width="14.42578125" style="5" customWidth="1"/>
    <col min="5657" max="5886" width="9.140625" style="5"/>
    <col min="5887" max="5897" width="4.140625" style="5" customWidth="1"/>
    <col min="5898" max="5898" width="5" style="5" customWidth="1"/>
    <col min="5899" max="5901" width="4.140625" style="5" customWidth="1"/>
    <col min="5902" max="5902" width="4.5703125" style="5" customWidth="1"/>
    <col min="5903" max="5909" width="3.28515625" style="5" customWidth="1"/>
    <col min="5910" max="5910" width="15" style="5" customWidth="1"/>
    <col min="5911" max="5911" width="15.28515625" style="5" customWidth="1"/>
    <col min="5912" max="5912" width="14.42578125" style="5" customWidth="1"/>
    <col min="5913" max="6142" width="9.140625" style="5"/>
    <col min="6143" max="6153" width="4.140625" style="5" customWidth="1"/>
    <col min="6154" max="6154" width="5" style="5" customWidth="1"/>
    <col min="6155" max="6157" width="4.140625" style="5" customWidth="1"/>
    <col min="6158" max="6158" width="4.5703125" style="5" customWidth="1"/>
    <col min="6159" max="6165" width="3.28515625" style="5" customWidth="1"/>
    <col min="6166" max="6166" width="15" style="5" customWidth="1"/>
    <col min="6167" max="6167" width="15.28515625" style="5" customWidth="1"/>
    <col min="6168" max="6168" width="14.42578125" style="5" customWidth="1"/>
    <col min="6169" max="6398" width="9.140625" style="5"/>
    <col min="6399" max="6409" width="4.140625" style="5" customWidth="1"/>
    <col min="6410" max="6410" width="5" style="5" customWidth="1"/>
    <col min="6411" max="6413" width="4.140625" style="5" customWidth="1"/>
    <col min="6414" max="6414" width="4.5703125" style="5" customWidth="1"/>
    <col min="6415" max="6421" width="3.28515625" style="5" customWidth="1"/>
    <col min="6422" max="6422" width="15" style="5" customWidth="1"/>
    <col min="6423" max="6423" width="15.28515625" style="5" customWidth="1"/>
    <col min="6424" max="6424" width="14.42578125" style="5" customWidth="1"/>
    <col min="6425" max="6654" width="9.140625" style="5"/>
    <col min="6655" max="6665" width="4.140625" style="5" customWidth="1"/>
    <col min="6666" max="6666" width="5" style="5" customWidth="1"/>
    <col min="6667" max="6669" width="4.140625" style="5" customWidth="1"/>
    <col min="6670" max="6670" width="4.5703125" style="5" customWidth="1"/>
    <col min="6671" max="6677" width="3.28515625" style="5" customWidth="1"/>
    <col min="6678" max="6678" width="15" style="5" customWidth="1"/>
    <col min="6679" max="6679" width="15.28515625" style="5" customWidth="1"/>
    <col min="6680" max="6680" width="14.42578125" style="5" customWidth="1"/>
    <col min="6681" max="6910" width="9.140625" style="5"/>
    <col min="6911" max="6921" width="4.140625" style="5" customWidth="1"/>
    <col min="6922" max="6922" width="5" style="5" customWidth="1"/>
    <col min="6923" max="6925" width="4.140625" style="5" customWidth="1"/>
    <col min="6926" max="6926" width="4.5703125" style="5" customWidth="1"/>
    <col min="6927" max="6933" width="3.28515625" style="5" customWidth="1"/>
    <col min="6934" max="6934" width="15" style="5" customWidth="1"/>
    <col min="6935" max="6935" width="15.28515625" style="5" customWidth="1"/>
    <col min="6936" max="6936" width="14.42578125" style="5" customWidth="1"/>
    <col min="6937" max="7166" width="9.140625" style="5"/>
    <col min="7167" max="7177" width="4.140625" style="5" customWidth="1"/>
    <col min="7178" max="7178" width="5" style="5" customWidth="1"/>
    <col min="7179" max="7181" width="4.140625" style="5" customWidth="1"/>
    <col min="7182" max="7182" width="4.5703125" style="5" customWidth="1"/>
    <col min="7183" max="7189" width="3.28515625" style="5" customWidth="1"/>
    <col min="7190" max="7190" width="15" style="5" customWidth="1"/>
    <col min="7191" max="7191" width="15.28515625" style="5" customWidth="1"/>
    <col min="7192" max="7192" width="14.42578125" style="5" customWidth="1"/>
    <col min="7193" max="7422" width="9.140625" style="5"/>
    <col min="7423" max="7433" width="4.140625" style="5" customWidth="1"/>
    <col min="7434" max="7434" width="5" style="5" customWidth="1"/>
    <col min="7435" max="7437" width="4.140625" style="5" customWidth="1"/>
    <col min="7438" max="7438" width="4.5703125" style="5" customWidth="1"/>
    <col min="7439" max="7445" width="3.28515625" style="5" customWidth="1"/>
    <col min="7446" max="7446" width="15" style="5" customWidth="1"/>
    <col min="7447" max="7447" width="15.28515625" style="5" customWidth="1"/>
    <col min="7448" max="7448" width="14.42578125" style="5" customWidth="1"/>
    <col min="7449" max="7678" width="9.140625" style="5"/>
    <col min="7679" max="7689" width="4.140625" style="5" customWidth="1"/>
    <col min="7690" max="7690" width="5" style="5" customWidth="1"/>
    <col min="7691" max="7693" width="4.140625" style="5" customWidth="1"/>
    <col min="7694" max="7694" width="4.5703125" style="5" customWidth="1"/>
    <col min="7695" max="7701" width="3.28515625" style="5" customWidth="1"/>
    <col min="7702" max="7702" width="15" style="5" customWidth="1"/>
    <col min="7703" max="7703" width="15.28515625" style="5" customWidth="1"/>
    <col min="7704" max="7704" width="14.42578125" style="5" customWidth="1"/>
    <col min="7705" max="7934" width="9.140625" style="5"/>
    <col min="7935" max="7945" width="4.140625" style="5" customWidth="1"/>
    <col min="7946" max="7946" width="5" style="5" customWidth="1"/>
    <col min="7947" max="7949" width="4.140625" style="5" customWidth="1"/>
    <col min="7950" max="7950" width="4.5703125" style="5" customWidth="1"/>
    <col min="7951" max="7957" width="3.28515625" style="5" customWidth="1"/>
    <col min="7958" max="7958" width="15" style="5" customWidth="1"/>
    <col min="7959" max="7959" width="15.28515625" style="5" customWidth="1"/>
    <col min="7960" max="7960" width="14.42578125" style="5" customWidth="1"/>
    <col min="7961" max="8190" width="9.140625" style="5"/>
    <col min="8191" max="8201" width="4.140625" style="5" customWidth="1"/>
    <col min="8202" max="8202" width="5" style="5" customWidth="1"/>
    <col min="8203" max="8205" width="4.140625" style="5" customWidth="1"/>
    <col min="8206" max="8206" width="4.5703125" style="5" customWidth="1"/>
    <col min="8207" max="8213" width="3.28515625" style="5" customWidth="1"/>
    <col min="8214" max="8214" width="15" style="5" customWidth="1"/>
    <col min="8215" max="8215" width="15.28515625" style="5" customWidth="1"/>
    <col min="8216" max="8216" width="14.42578125" style="5" customWidth="1"/>
    <col min="8217" max="8446" width="9.140625" style="5"/>
    <col min="8447" max="8457" width="4.140625" style="5" customWidth="1"/>
    <col min="8458" max="8458" width="5" style="5" customWidth="1"/>
    <col min="8459" max="8461" width="4.140625" style="5" customWidth="1"/>
    <col min="8462" max="8462" width="4.5703125" style="5" customWidth="1"/>
    <col min="8463" max="8469" width="3.28515625" style="5" customWidth="1"/>
    <col min="8470" max="8470" width="15" style="5" customWidth="1"/>
    <col min="8471" max="8471" width="15.28515625" style="5" customWidth="1"/>
    <col min="8472" max="8472" width="14.42578125" style="5" customWidth="1"/>
    <col min="8473" max="8702" width="9.140625" style="5"/>
    <col min="8703" max="8713" width="4.140625" style="5" customWidth="1"/>
    <col min="8714" max="8714" width="5" style="5" customWidth="1"/>
    <col min="8715" max="8717" width="4.140625" style="5" customWidth="1"/>
    <col min="8718" max="8718" width="4.5703125" style="5" customWidth="1"/>
    <col min="8719" max="8725" width="3.28515625" style="5" customWidth="1"/>
    <col min="8726" max="8726" width="15" style="5" customWidth="1"/>
    <col min="8727" max="8727" width="15.28515625" style="5" customWidth="1"/>
    <col min="8728" max="8728" width="14.42578125" style="5" customWidth="1"/>
    <col min="8729" max="8958" width="9.140625" style="5"/>
    <col min="8959" max="8969" width="4.140625" style="5" customWidth="1"/>
    <col min="8970" max="8970" width="5" style="5" customWidth="1"/>
    <col min="8971" max="8973" width="4.140625" style="5" customWidth="1"/>
    <col min="8974" max="8974" width="4.5703125" style="5" customWidth="1"/>
    <col min="8975" max="8981" width="3.28515625" style="5" customWidth="1"/>
    <col min="8982" max="8982" width="15" style="5" customWidth="1"/>
    <col min="8983" max="8983" width="15.28515625" style="5" customWidth="1"/>
    <col min="8984" max="8984" width="14.42578125" style="5" customWidth="1"/>
    <col min="8985" max="9214" width="9.140625" style="5"/>
    <col min="9215" max="9225" width="4.140625" style="5" customWidth="1"/>
    <col min="9226" max="9226" width="5" style="5" customWidth="1"/>
    <col min="9227" max="9229" width="4.140625" style="5" customWidth="1"/>
    <col min="9230" max="9230" width="4.5703125" style="5" customWidth="1"/>
    <col min="9231" max="9237" width="3.28515625" style="5" customWidth="1"/>
    <col min="9238" max="9238" width="15" style="5" customWidth="1"/>
    <col min="9239" max="9239" width="15.28515625" style="5" customWidth="1"/>
    <col min="9240" max="9240" width="14.42578125" style="5" customWidth="1"/>
    <col min="9241" max="9470" width="9.140625" style="5"/>
    <col min="9471" max="9481" width="4.140625" style="5" customWidth="1"/>
    <col min="9482" max="9482" width="5" style="5" customWidth="1"/>
    <col min="9483" max="9485" width="4.140625" style="5" customWidth="1"/>
    <col min="9486" max="9486" width="4.5703125" style="5" customWidth="1"/>
    <col min="9487" max="9493" width="3.28515625" style="5" customWidth="1"/>
    <col min="9494" max="9494" width="15" style="5" customWidth="1"/>
    <col min="9495" max="9495" width="15.28515625" style="5" customWidth="1"/>
    <col min="9496" max="9496" width="14.42578125" style="5" customWidth="1"/>
    <col min="9497" max="9726" width="9.140625" style="5"/>
    <col min="9727" max="9737" width="4.140625" style="5" customWidth="1"/>
    <col min="9738" max="9738" width="5" style="5" customWidth="1"/>
    <col min="9739" max="9741" width="4.140625" style="5" customWidth="1"/>
    <col min="9742" max="9742" width="4.5703125" style="5" customWidth="1"/>
    <col min="9743" max="9749" width="3.28515625" style="5" customWidth="1"/>
    <col min="9750" max="9750" width="15" style="5" customWidth="1"/>
    <col min="9751" max="9751" width="15.28515625" style="5" customWidth="1"/>
    <col min="9752" max="9752" width="14.42578125" style="5" customWidth="1"/>
    <col min="9753" max="9982" width="9.140625" style="5"/>
    <col min="9983" max="9993" width="4.140625" style="5" customWidth="1"/>
    <col min="9994" max="9994" width="5" style="5" customWidth="1"/>
    <col min="9995" max="9997" width="4.140625" style="5" customWidth="1"/>
    <col min="9998" max="9998" width="4.5703125" style="5" customWidth="1"/>
    <col min="9999" max="10005" width="3.28515625" style="5" customWidth="1"/>
    <col min="10006" max="10006" width="15" style="5" customWidth="1"/>
    <col min="10007" max="10007" width="15.28515625" style="5" customWidth="1"/>
    <col min="10008" max="10008" width="14.42578125" style="5" customWidth="1"/>
    <col min="10009" max="10238" width="9.140625" style="5"/>
    <col min="10239" max="10249" width="4.140625" style="5" customWidth="1"/>
    <col min="10250" max="10250" width="5" style="5" customWidth="1"/>
    <col min="10251" max="10253" width="4.140625" style="5" customWidth="1"/>
    <col min="10254" max="10254" width="4.5703125" style="5" customWidth="1"/>
    <col min="10255" max="10261" width="3.28515625" style="5" customWidth="1"/>
    <col min="10262" max="10262" width="15" style="5" customWidth="1"/>
    <col min="10263" max="10263" width="15.28515625" style="5" customWidth="1"/>
    <col min="10264" max="10264" width="14.42578125" style="5" customWidth="1"/>
    <col min="10265" max="10494" width="9.140625" style="5"/>
    <col min="10495" max="10505" width="4.140625" style="5" customWidth="1"/>
    <col min="10506" max="10506" width="5" style="5" customWidth="1"/>
    <col min="10507" max="10509" width="4.140625" style="5" customWidth="1"/>
    <col min="10510" max="10510" width="4.5703125" style="5" customWidth="1"/>
    <col min="10511" max="10517" width="3.28515625" style="5" customWidth="1"/>
    <col min="10518" max="10518" width="15" style="5" customWidth="1"/>
    <col min="10519" max="10519" width="15.28515625" style="5" customWidth="1"/>
    <col min="10520" max="10520" width="14.42578125" style="5" customWidth="1"/>
    <col min="10521" max="10750" width="9.140625" style="5"/>
    <col min="10751" max="10761" width="4.140625" style="5" customWidth="1"/>
    <col min="10762" max="10762" width="5" style="5" customWidth="1"/>
    <col min="10763" max="10765" width="4.140625" style="5" customWidth="1"/>
    <col min="10766" max="10766" width="4.5703125" style="5" customWidth="1"/>
    <col min="10767" max="10773" width="3.28515625" style="5" customWidth="1"/>
    <col min="10774" max="10774" width="15" style="5" customWidth="1"/>
    <col min="10775" max="10775" width="15.28515625" style="5" customWidth="1"/>
    <col min="10776" max="10776" width="14.42578125" style="5" customWidth="1"/>
    <col min="10777" max="11006" width="9.140625" style="5"/>
    <col min="11007" max="11017" width="4.140625" style="5" customWidth="1"/>
    <col min="11018" max="11018" width="5" style="5" customWidth="1"/>
    <col min="11019" max="11021" width="4.140625" style="5" customWidth="1"/>
    <col min="11022" max="11022" width="4.5703125" style="5" customWidth="1"/>
    <col min="11023" max="11029" width="3.28515625" style="5" customWidth="1"/>
    <col min="11030" max="11030" width="15" style="5" customWidth="1"/>
    <col min="11031" max="11031" width="15.28515625" style="5" customWidth="1"/>
    <col min="11032" max="11032" width="14.42578125" style="5" customWidth="1"/>
    <col min="11033" max="11262" width="9.140625" style="5"/>
    <col min="11263" max="11273" width="4.140625" style="5" customWidth="1"/>
    <col min="11274" max="11274" width="5" style="5" customWidth="1"/>
    <col min="11275" max="11277" width="4.140625" style="5" customWidth="1"/>
    <col min="11278" max="11278" width="4.5703125" style="5" customWidth="1"/>
    <col min="11279" max="11285" width="3.28515625" style="5" customWidth="1"/>
    <col min="11286" max="11286" width="15" style="5" customWidth="1"/>
    <col min="11287" max="11287" width="15.28515625" style="5" customWidth="1"/>
    <col min="11288" max="11288" width="14.42578125" style="5" customWidth="1"/>
    <col min="11289" max="11518" width="9.140625" style="5"/>
    <col min="11519" max="11529" width="4.140625" style="5" customWidth="1"/>
    <col min="11530" max="11530" width="5" style="5" customWidth="1"/>
    <col min="11531" max="11533" width="4.140625" style="5" customWidth="1"/>
    <col min="11534" max="11534" width="4.5703125" style="5" customWidth="1"/>
    <col min="11535" max="11541" width="3.28515625" style="5" customWidth="1"/>
    <col min="11542" max="11542" width="15" style="5" customWidth="1"/>
    <col min="11543" max="11543" width="15.28515625" style="5" customWidth="1"/>
    <col min="11544" max="11544" width="14.42578125" style="5" customWidth="1"/>
    <col min="11545" max="11774" width="9.140625" style="5"/>
    <col min="11775" max="11785" width="4.140625" style="5" customWidth="1"/>
    <col min="11786" max="11786" width="5" style="5" customWidth="1"/>
    <col min="11787" max="11789" width="4.140625" style="5" customWidth="1"/>
    <col min="11790" max="11790" width="4.5703125" style="5" customWidth="1"/>
    <col min="11791" max="11797" width="3.28515625" style="5" customWidth="1"/>
    <col min="11798" max="11798" width="15" style="5" customWidth="1"/>
    <col min="11799" max="11799" width="15.28515625" style="5" customWidth="1"/>
    <col min="11800" max="11800" width="14.42578125" style="5" customWidth="1"/>
    <col min="11801" max="12030" width="9.140625" style="5"/>
    <col min="12031" max="12041" width="4.140625" style="5" customWidth="1"/>
    <col min="12042" max="12042" width="5" style="5" customWidth="1"/>
    <col min="12043" max="12045" width="4.140625" style="5" customWidth="1"/>
    <col min="12046" max="12046" width="4.5703125" style="5" customWidth="1"/>
    <col min="12047" max="12053" width="3.28515625" style="5" customWidth="1"/>
    <col min="12054" max="12054" width="15" style="5" customWidth="1"/>
    <col min="12055" max="12055" width="15.28515625" style="5" customWidth="1"/>
    <col min="12056" max="12056" width="14.42578125" style="5" customWidth="1"/>
    <col min="12057" max="12286" width="9.140625" style="5"/>
    <col min="12287" max="12297" width="4.140625" style="5" customWidth="1"/>
    <col min="12298" max="12298" width="5" style="5" customWidth="1"/>
    <col min="12299" max="12301" width="4.140625" style="5" customWidth="1"/>
    <col min="12302" max="12302" width="4.5703125" style="5" customWidth="1"/>
    <col min="12303" max="12309" width="3.28515625" style="5" customWidth="1"/>
    <col min="12310" max="12310" width="15" style="5" customWidth="1"/>
    <col min="12311" max="12311" width="15.28515625" style="5" customWidth="1"/>
    <col min="12312" max="12312" width="14.42578125" style="5" customWidth="1"/>
    <col min="12313" max="12542" width="9.140625" style="5"/>
    <col min="12543" max="12553" width="4.140625" style="5" customWidth="1"/>
    <col min="12554" max="12554" width="5" style="5" customWidth="1"/>
    <col min="12555" max="12557" width="4.140625" style="5" customWidth="1"/>
    <col min="12558" max="12558" width="4.5703125" style="5" customWidth="1"/>
    <col min="12559" max="12565" width="3.28515625" style="5" customWidth="1"/>
    <col min="12566" max="12566" width="15" style="5" customWidth="1"/>
    <col min="12567" max="12567" width="15.28515625" style="5" customWidth="1"/>
    <col min="12568" max="12568" width="14.42578125" style="5" customWidth="1"/>
    <col min="12569" max="12798" width="9.140625" style="5"/>
    <col min="12799" max="12809" width="4.140625" style="5" customWidth="1"/>
    <col min="12810" max="12810" width="5" style="5" customWidth="1"/>
    <col min="12811" max="12813" width="4.140625" style="5" customWidth="1"/>
    <col min="12814" max="12814" width="4.5703125" style="5" customWidth="1"/>
    <col min="12815" max="12821" width="3.28515625" style="5" customWidth="1"/>
    <col min="12822" max="12822" width="15" style="5" customWidth="1"/>
    <col min="12823" max="12823" width="15.28515625" style="5" customWidth="1"/>
    <col min="12824" max="12824" width="14.42578125" style="5" customWidth="1"/>
    <col min="12825" max="13054" width="9.140625" style="5"/>
    <col min="13055" max="13065" width="4.140625" style="5" customWidth="1"/>
    <col min="13066" max="13066" width="5" style="5" customWidth="1"/>
    <col min="13067" max="13069" width="4.140625" style="5" customWidth="1"/>
    <col min="13070" max="13070" width="4.5703125" style="5" customWidth="1"/>
    <col min="13071" max="13077" width="3.28515625" style="5" customWidth="1"/>
    <col min="13078" max="13078" width="15" style="5" customWidth="1"/>
    <col min="13079" max="13079" width="15.28515625" style="5" customWidth="1"/>
    <col min="13080" max="13080" width="14.42578125" style="5" customWidth="1"/>
    <col min="13081" max="13310" width="9.140625" style="5"/>
    <col min="13311" max="13321" width="4.140625" style="5" customWidth="1"/>
    <col min="13322" max="13322" width="5" style="5" customWidth="1"/>
    <col min="13323" max="13325" width="4.140625" style="5" customWidth="1"/>
    <col min="13326" max="13326" width="4.5703125" style="5" customWidth="1"/>
    <col min="13327" max="13333" width="3.28515625" style="5" customWidth="1"/>
    <col min="13334" max="13334" width="15" style="5" customWidth="1"/>
    <col min="13335" max="13335" width="15.28515625" style="5" customWidth="1"/>
    <col min="13336" max="13336" width="14.42578125" style="5" customWidth="1"/>
    <col min="13337" max="13566" width="9.140625" style="5"/>
    <col min="13567" max="13577" width="4.140625" style="5" customWidth="1"/>
    <col min="13578" max="13578" width="5" style="5" customWidth="1"/>
    <col min="13579" max="13581" width="4.140625" style="5" customWidth="1"/>
    <col min="13582" max="13582" width="4.5703125" style="5" customWidth="1"/>
    <col min="13583" max="13589" width="3.28515625" style="5" customWidth="1"/>
    <col min="13590" max="13590" width="15" style="5" customWidth="1"/>
    <col min="13591" max="13591" width="15.28515625" style="5" customWidth="1"/>
    <col min="13592" max="13592" width="14.42578125" style="5" customWidth="1"/>
    <col min="13593" max="13822" width="9.140625" style="5"/>
    <col min="13823" max="13833" width="4.140625" style="5" customWidth="1"/>
    <col min="13834" max="13834" width="5" style="5" customWidth="1"/>
    <col min="13835" max="13837" width="4.140625" style="5" customWidth="1"/>
    <col min="13838" max="13838" width="4.5703125" style="5" customWidth="1"/>
    <col min="13839" max="13845" width="3.28515625" style="5" customWidth="1"/>
    <col min="13846" max="13846" width="15" style="5" customWidth="1"/>
    <col min="13847" max="13847" width="15.28515625" style="5" customWidth="1"/>
    <col min="13848" max="13848" width="14.42578125" style="5" customWidth="1"/>
    <col min="13849" max="14078" width="9.140625" style="5"/>
    <col min="14079" max="14089" width="4.140625" style="5" customWidth="1"/>
    <col min="14090" max="14090" width="5" style="5" customWidth="1"/>
    <col min="14091" max="14093" width="4.140625" style="5" customWidth="1"/>
    <col min="14094" max="14094" width="4.5703125" style="5" customWidth="1"/>
    <col min="14095" max="14101" width="3.28515625" style="5" customWidth="1"/>
    <col min="14102" max="14102" width="15" style="5" customWidth="1"/>
    <col min="14103" max="14103" width="15.28515625" style="5" customWidth="1"/>
    <col min="14104" max="14104" width="14.42578125" style="5" customWidth="1"/>
    <col min="14105" max="14334" width="9.140625" style="5"/>
    <col min="14335" max="14345" width="4.140625" style="5" customWidth="1"/>
    <col min="14346" max="14346" width="5" style="5" customWidth="1"/>
    <col min="14347" max="14349" width="4.140625" style="5" customWidth="1"/>
    <col min="14350" max="14350" width="4.5703125" style="5" customWidth="1"/>
    <col min="14351" max="14357" width="3.28515625" style="5" customWidth="1"/>
    <col min="14358" max="14358" width="15" style="5" customWidth="1"/>
    <col min="14359" max="14359" width="15.28515625" style="5" customWidth="1"/>
    <col min="14360" max="14360" width="14.42578125" style="5" customWidth="1"/>
    <col min="14361" max="14590" width="9.140625" style="5"/>
    <col min="14591" max="14601" width="4.140625" style="5" customWidth="1"/>
    <col min="14602" max="14602" width="5" style="5" customWidth="1"/>
    <col min="14603" max="14605" width="4.140625" style="5" customWidth="1"/>
    <col min="14606" max="14606" width="4.5703125" style="5" customWidth="1"/>
    <col min="14607" max="14613" width="3.28515625" style="5" customWidth="1"/>
    <col min="14614" max="14614" width="15" style="5" customWidth="1"/>
    <col min="14615" max="14615" width="15.28515625" style="5" customWidth="1"/>
    <col min="14616" max="14616" width="14.42578125" style="5" customWidth="1"/>
    <col min="14617" max="14846" width="9.140625" style="5"/>
    <col min="14847" max="14857" width="4.140625" style="5" customWidth="1"/>
    <col min="14858" max="14858" width="5" style="5" customWidth="1"/>
    <col min="14859" max="14861" width="4.140625" style="5" customWidth="1"/>
    <col min="14862" max="14862" width="4.5703125" style="5" customWidth="1"/>
    <col min="14863" max="14869" width="3.28515625" style="5" customWidth="1"/>
    <col min="14870" max="14870" width="15" style="5" customWidth="1"/>
    <col min="14871" max="14871" width="15.28515625" style="5" customWidth="1"/>
    <col min="14872" max="14872" width="14.42578125" style="5" customWidth="1"/>
    <col min="14873" max="15102" width="9.140625" style="5"/>
    <col min="15103" max="15113" width="4.140625" style="5" customWidth="1"/>
    <col min="15114" max="15114" width="5" style="5" customWidth="1"/>
    <col min="15115" max="15117" width="4.140625" style="5" customWidth="1"/>
    <col min="15118" max="15118" width="4.5703125" style="5" customWidth="1"/>
    <col min="15119" max="15125" width="3.28515625" style="5" customWidth="1"/>
    <col min="15126" max="15126" width="15" style="5" customWidth="1"/>
    <col min="15127" max="15127" width="15.28515625" style="5" customWidth="1"/>
    <col min="15128" max="15128" width="14.42578125" style="5" customWidth="1"/>
    <col min="15129" max="15358" width="9.140625" style="5"/>
    <col min="15359" max="15369" width="4.140625" style="5" customWidth="1"/>
    <col min="15370" max="15370" width="5" style="5" customWidth="1"/>
    <col min="15371" max="15373" width="4.140625" style="5" customWidth="1"/>
    <col min="15374" max="15374" width="4.5703125" style="5" customWidth="1"/>
    <col min="15375" max="15381" width="3.28515625" style="5" customWidth="1"/>
    <col min="15382" max="15382" width="15" style="5" customWidth="1"/>
    <col min="15383" max="15383" width="15.28515625" style="5" customWidth="1"/>
    <col min="15384" max="15384" width="14.42578125" style="5" customWidth="1"/>
    <col min="15385" max="15614" width="9.140625" style="5"/>
    <col min="15615" max="15625" width="4.140625" style="5" customWidth="1"/>
    <col min="15626" max="15626" width="5" style="5" customWidth="1"/>
    <col min="15627" max="15629" width="4.140625" style="5" customWidth="1"/>
    <col min="15630" max="15630" width="4.5703125" style="5" customWidth="1"/>
    <col min="15631" max="15637" width="3.28515625" style="5" customWidth="1"/>
    <col min="15638" max="15638" width="15" style="5" customWidth="1"/>
    <col min="15639" max="15639" width="15.28515625" style="5" customWidth="1"/>
    <col min="15640" max="15640" width="14.42578125" style="5" customWidth="1"/>
    <col min="15641" max="15870" width="9.140625" style="5"/>
    <col min="15871" max="15881" width="4.140625" style="5" customWidth="1"/>
    <col min="15882" max="15882" width="5" style="5" customWidth="1"/>
    <col min="15883" max="15885" width="4.140625" style="5" customWidth="1"/>
    <col min="15886" max="15886" width="4.5703125" style="5" customWidth="1"/>
    <col min="15887" max="15893" width="3.28515625" style="5" customWidth="1"/>
    <col min="15894" max="15894" width="15" style="5" customWidth="1"/>
    <col min="15895" max="15895" width="15.28515625" style="5" customWidth="1"/>
    <col min="15896" max="15896" width="14.42578125" style="5" customWidth="1"/>
    <col min="15897" max="16126" width="9.140625" style="5"/>
    <col min="16127" max="16137" width="4.140625" style="5" customWidth="1"/>
    <col min="16138" max="16138" width="5" style="5" customWidth="1"/>
    <col min="16139" max="16141" width="4.140625" style="5" customWidth="1"/>
    <col min="16142" max="16142" width="4.5703125" style="5" customWidth="1"/>
    <col min="16143" max="16149" width="3.28515625" style="5" customWidth="1"/>
    <col min="16150" max="16150" width="15" style="5" customWidth="1"/>
    <col min="16151" max="16151" width="15.28515625" style="5" customWidth="1"/>
    <col min="16152" max="16152" width="14.42578125" style="5" customWidth="1"/>
    <col min="16153" max="16384" width="9.140625" style="5"/>
  </cols>
  <sheetData>
    <row r="1" spans="1:8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8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8" ht="14.25">
      <c r="A3" s="26" t="s">
        <v>565</v>
      </c>
      <c r="B3" s="74"/>
      <c r="C3" s="273" t="str">
        <f>Деклар!G7</f>
        <v>2020 год</v>
      </c>
      <c r="D3" s="74"/>
      <c r="E3" s="79"/>
      <c r="F3" s="79"/>
    </row>
    <row r="4" spans="1:8" ht="15.75">
      <c r="A4" s="1025" t="s">
        <v>114</v>
      </c>
      <c r="B4" s="1025"/>
      <c r="C4" s="1025"/>
      <c r="D4" s="1025"/>
      <c r="E4" s="1025"/>
      <c r="F4" s="1025"/>
    </row>
    <row r="5" spans="1:8" ht="27.75" customHeight="1">
      <c r="A5" s="933" t="s">
        <v>845</v>
      </c>
      <c r="B5" s="933"/>
      <c r="C5" s="933"/>
      <c r="D5" s="933"/>
      <c r="E5" s="933"/>
      <c r="F5" s="933"/>
    </row>
    <row r="6" spans="1:8" ht="13.5" thickBot="1">
      <c r="A6" s="1026"/>
      <c r="B6" s="1026"/>
      <c r="C6" s="1026"/>
      <c r="D6" s="1026"/>
      <c r="E6" s="1026"/>
      <c r="F6" s="1026"/>
    </row>
    <row r="7" spans="1:8" ht="90" thickBot="1">
      <c r="A7" s="118" t="s">
        <v>242</v>
      </c>
      <c r="B7" s="190" t="s">
        <v>461</v>
      </c>
      <c r="C7" s="191" t="s">
        <v>132</v>
      </c>
      <c r="D7" s="190" t="s">
        <v>729</v>
      </c>
      <c r="E7" s="192" t="s">
        <v>463</v>
      </c>
      <c r="F7" s="193" t="s">
        <v>464</v>
      </c>
    </row>
    <row r="8" spans="1:8" ht="13.5" thickBot="1">
      <c r="A8" s="162">
        <v>1</v>
      </c>
      <c r="B8" s="162">
        <v>2</v>
      </c>
      <c r="C8" s="162">
        <v>3</v>
      </c>
      <c r="D8" s="162">
        <v>4</v>
      </c>
      <c r="E8" s="177">
        <v>5</v>
      </c>
      <c r="F8" s="194">
        <v>6</v>
      </c>
    </row>
    <row r="9" spans="1:8">
      <c r="A9" s="544"/>
      <c r="B9" s="544"/>
      <c r="C9" s="575"/>
      <c r="D9" s="627"/>
      <c r="E9" s="695"/>
      <c r="F9" s="585"/>
    </row>
    <row r="10" spans="1:8">
      <c r="A10" s="544"/>
      <c r="B10" s="544"/>
      <c r="C10" s="575"/>
      <c r="D10" s="627"/>
      <c r="E10" s="576"/>
      <c r="F10" s="636"/>
    </row>
    <row r="11" spans="1:8">
      <c r="A11" s="539"/>
      <c r="B11" s="539"/>
      <c r="C11" s="538"/>
      <c r="D11" s="538"/>
      <c r="E11" s="577"/>
      <c r="F11" s="633"/>
    </row>
    <row r="12" spans="1:8" ht="26.25" thickBot="1">
      <c r="A12" s="557"/>
      <c r="B12" s="557"/>
      <c r="C12" s="578"/>
      <c r="D12" s="578"/>
      <c r="E12" s="675"/>
      <c r="F12" s="676"/>
      <c r="G12" s="83" t="s">
        <v>858</v>
      </c>
      <c r="H12" s="83" t="s">
        <v>859</v>
      </c>
    </row>
    <row r="13" spans="1:8" ht="32.25" customHeight="1" thickBot="1">
      <c r="A13" s="43"/>
      <c r="B13" s="945" t="s">
        <v>728</v>
      </c>
      <c r="C13" s="946"/>
      <c r="D13" s="946"/>
      <c r="E13" s="946"/>
      <c r="F13" s="129">
        <f>SUM(F9:F12)</f>
        <v>0</v>
      </c>
      <c r="G13" s="539"/>
      <c r="H13" s="82">
        <f>F13-G13</f>
        <v>0</v>
      </c>
    </row>
    <row r="15" spans="1:8" ht="27" customHeight="1">
      <c r="B15" s="69" t="s">
        <v>119</v>
      </c>
      <c r="C15" s="12"/>
      <c r="D15" s="12"/>
    </row>
    <row r="16" spans="1:8">
      <c r="C16" s="7" t="s">
        <v>120</v>
      </c>
      <c r="D16" s="7" t="s">
        <v>218</v>
      </c>
    </row>
  </sheetData>
  <mergeCells count="6">
    <mergeCell ref="B13:E13"/>
    <mergeCell ref="B2:C2"/>
    <mergeCell ref="E2:F2"/>
    <mergeCell ref="A4:F4"/>
    <mergeCell ref="A5:F5"/>
    <mergeCell ref="A6:F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9" sqref="H9"/>
    </sheetView>
  </sheetViews>
  <sheetFormatPr defaultRowHeight="12.75"/>
  <cols>
    <col min="1" max="1" width="5.5703125" style="5" customWidth="1"/>
    <col min="2" max="2" width="16.7109375" style="5" customWidth="1"/>
    <col min="3" max="3" width="14.140625" style="5" customWidth="1"/>
    <col min="4" max="4" width="14.5703125" style="5" customWidth="1"/>
    <col min="5" max="6" width="16.28515625" style="5" customWidth="1"/>
    <col min="7" max="7" width="13.85546875" style="5" customWidth="1"/>
    <col min="8" max="8" width="15.28515625" style="5" customWidth="1"/>
    <col min="9" max="9" width="18.42578125" style="5" customWidth="1"/>
    <col min="10" max="10" width="4.140625" style="5" customWidth="1"/>
    <col min="11" max="11" width="5" style="5" customWidth="1"/>
    <col min="12" max="14" width="4.140625" style="5" customWidth="1"/>
    <col min="15" max="15" width="4.5703125" style="5" customWidth="1"/>
    <col min="16" max="22" width="3.28515625" style="5" customWidth="1"/>
    <col min="23" max="23" width="15" style="5" customWidth="1"/>
    <col min="24" max="24" width="15.28515625" style="5" customWidth="1"/>
    <col min="25" max="25" width="14.42578125" style="5" customWidth="1"/>
    <col min="26" max="255" width="9.140625" style="5"/>
    <col min="256" max="266" width="4.140625" style="5" customWidth="1"/>
    <col min="267" max="267" width="5" style="5" customWidth="1"/>
    <col min="268" max="270" width="4.140625" style="5" customWidth="1"/>
    <col min="271" max="271" width="4.5703125" style="5" customWidth="1"/>
    <col min="272" max="278" width="3.28515625" style="5" customWidth="1"/>
    <col min="279" max="279" width="15" style="5" customWidth="1"/>
    <col min="280" max="280" width="15.28515625" style="5" customWidth="1"/>
    <col min="281" max="281" width="14.42578125" style="5" customWidth="1"/>
    <col min="282" max="511" width="9.140625" style="5"/>
    <col min="512" max="522" width="4.140625" style="5" customWidth="1"/>
    <col min="523" max="523" width="5" style="5" customWidth="1"/>
    <col min="524" max="526" width="4.140625" style="5" customWidth="1"/>
    <col min="527" max="527" width="4.5703125" style="5" customWidth="1"/>
    <col min="528" max="534" width="3.28515625" style="5" customWidth="1"/>
    <col min="535" max="535" width="15" style="5" customWidth="1"/>
    <col min="536" max="536" width="15.28515625" style="5" customWidth="1"/>
    <col min="537" max="537" width="14.42578125" style="5" customWidth="1"/>
    <col min="538" max="767" width="9.140625" style="5"/>
    <col min="768" max="778" width="4.140625" style="5" customWidth="1"/>
    <col min="779" max="779" width="5" style="5" customWidth="1"/>
    <col min="780" max="782" width="4.140625" style="5" customWidth="1"/>
    <col min="783" max="783" width="4.5703125" style="5" customWidth="1"/>
    <col min="784" max="790" width="3.28515625" style="5" customWidth="1"/>
    <col min="791" max="791" width="15" style="5" customWidth="1"/>
    <col min="792" max="792" width="15.28515625" style="5" customWidth="1"/>
    <col min="793" max="793" width="14.42578125" style="5" customWidth="1"/>
    <col min="794" max="1023" width="9.140625" style="5"/>
    <col min="1024" max="1034" width="4.140625" style="5" customWidth="1"/>
    <col min="1035" max="1035" width="5" style="5" customWidth="1"/>
    <col min="1036" max="1038" width="4.140625" style="5" customWidth="1"/>
    <col min="1039" max="1039" width="4.5703125" style="5" customWidth="1"/>
    <col min="1040" max="1046" width="3.28515625" style="5" customWidth="1"/>
    <col min="1047" max="1047" width="15" style="5" customWidth="1"/>
    <col min="1048" max="1048" width="15.28515625" style="5" customWidth="1"/>
    <col min="1049" max="1049" width="14.42578125" style="5" customWidth="1"/>
    <col min="1050" max="1279" width="9.140625" style="5"/>
    <col min="1280" max="1290" width="4.140625" style="5" customWidth="1"/>
    <col min="1291" max="1291" width="5" style="5" customWidth="1"/>
    <col min="1292" max="1294" width="4.140625" style="5" customWidth="1"/>
    <col min="1295" max="1295" width="4.5703125" style="5" customWidth="1"/>
    <col min="1296" max="1302" width="3.28515625" style="5" customWidth="1"/>
    <col min="1303" max="1303" width="15" style="5" customWidth="1"/>
    <col min="1304" max="1304" width="15.28515625" style="5" customWidth="1"/>
    <col min="1305" max="1305" width="14.42578125" style="5" customWidth="1"/>
    <col min="1306" max="1535" width="9.140625" style="5"/>
    <col min="1536" max="1546" width="4.140625" style="5" customWidth="1"/>
    <col min="1547" max="1547" width="5" style="5" customWidth="1"/>
    <col min="1548" max="1550" width="4.140625" style="5" customWidth="1"/>
    <col min="1551" max="1551" width="4.5703125" style="5" customWidth="1"/>
    <col min="1552" max="1558" width="3.28515625" style="5" customWidth="1"/>
    <col min="1559" max="1559" width="15" style="5" customWidth="1"/>
    <col min="1560" max="1560" width="15.28515625" style="5" customWidth="1"/>
    <col min="1561" max="1561" width="14.42578125" style="5" customWidth="1"/>
    <col min="1562" max="1791" width="9.140625" style="5"/>
    <col min="1792" max="1802" width="4.140625" style="5" customWidth="1"/>
    <col min="1803" max="1803" width="5" style="5" customWidth="1"/>
    <col min="1804" max="1806" width="4.140625" style="5" customWidth="1"/>
    <col min="1807" max="1807" width="4.5703125" style="5" customWidth="1"/>
    <col min="1808" max="1814" width="3.28515625" style="5" customWidth="1"/>
    <col min="1815" max="1815" width="15" style="5" customWidth="1"/>
    <col min="1816" max="1816" width="15.28515625" style="5" customWidth="1"/>
    <col min="1817" max="1817" width="14.42578125" style="5" customWidth="1"/>
    <col min="1818" max="2047" width="9.140625" style="5"/>
    <col min="2048" max="2058" width="4.140625" style="5" customWidth="1"/>
    <col min="2059" max="2059" width="5" style="5" customWidth="1"/>
    <col min="2060" max="2062" width="4.140625" style="5" customWidth="1"/>
    <col min="2063" max="2063" width="4.5703125" style="5" customWidth="1"/>
    <col min="2064" max="2070" width="3.28515625" style="5" customWidth="1"/>
    <col min="2071" max="2071" width="15" style="5" customWidth="1"/>
    <col min="2072" max="2072" width="15.28515625" style="5" customWidth="1"/>
    <col min="2073" max="2073" width="14.42578125" style="5" customWidth="1"/>
    <col min="2074" max="2303" width="9.140625" style="5"/>
    <col min="2304" max="2314" width="4.140625" style="5" customWidth="1"/>
    <col min="2315" max="2315" width="5" style="5" customWidth="1"/>
    <col min="2316" max="2318" width="4.140625" style="5" customWidth="1"/>
    <col min="2319" max="2319" width="4.5703125" style="5" customWidth="1"/>
    <col min="2320" max="2326" width="3.28515625" style="5" customWidth="1"/>
    <col min="2327" max="2327" width="15" style="5" customWidth="1"/>
    <col min="2328" max="2328" width="15.28515625" style="5" customWidth="1"/>
    <col min="2329" max="2329" width="14.42578125" style="5" customWidth="1"/>
    <col min="2330" max="2559" width="9.140625" style="5"/>
    <col min="2560" max="2570" width="4.140625" style="5" customWidth="1"/>
    <col min="2571" max="2571" width="5" style="5" customWidth="1"/>
    <col min="2572" max="2574" width="4.140625" style="5" customWidth="1"/>
    <col min="2575" max="2575" width="4.5703125" style="5" customWidth="1"/>
    <col min="2576" max="2582" width="3.28515625" style="5" customWidth="1"/>
    <col min="2583" max="2583" width="15" style="5" customWidth="1"/>
    <col min="2584" max="2584" width="15.28515625" style="5" customWidth="1"/>
    <col min="2585" max="2585" width="14.42578125" style="5" customWidth="1"/>
    <col min="2586" max="2815" width="9.140625" style="5"/>
    <col min="2816" max="2826" width="4.140625" style="5" customWidth="1"/>
    <col min="2827" max="2827" width="5" style="5" customWidth="1"/>
    <col min="2828" max="2830" width="4.140625" style="5" customWidth="1"/>
    <col min="2831" max="2831" width="4.5703125" style="5" customWidth="1"/>
    <col min="2832" max="2838" width="3.28515625" style="5" customWidth="1"/>
    <col min="2839" max="2839" width="15" style="5" customWidth="1"/>
    <col min="2840" max="2840" width="15.28515625" style="5" customWidth="1"/>
    <col min="2841" max="2841" width="14.42578125" style="5" customWidth="1"/>
    <col min="2842" max="3071" width="9.140625" style="5"/>
    <col min="3072" max="3082" width="4.140625" style="5" customWidth="1"/>
    <col min="3083" max="3083" width="5" style="5" customWidth="1"/>
    <col min="3084" max="3086" width="4.140625" style="5" customWidth="1"/>
    <col min="3087" max="3087" width="4.5703125" style="5" customWidth="1"/>
    <col min="3088" max="3094" width="3.28515625" style="5" customWidth="1"/>
    <col min="3095" max="3095" width="15" style="5" customWidth="1"/>
    <col min="3096" max="3096" width="15.28515625" style="5" customWidth="1"/>
    <col min="3097" max="3097" width="14.42578125" style="5" customWidth="1"/>
    <col min="3098" max="3327" width="9.140625" style="5"/>
    <col min="3328" max="3338" width="4.140625" style="5" customWidth="1"/>
    <col min="3339" max="3339" width="5" style="5" customWidth="1"/>
    <col min="3340" max="3342" width="4.140625" style="5" customWidth="1"/>
    <col min="3343" max="3343" width="4.5703125" style="5" customWidth="1"/>
    <col min="3344" max="3350" width="3.28515625" style="5" customWidth="1"/>
    <col min="3351" max="3351" width="15" style="5" customWidth="1"/>
    <col min="3352" max="3352" width="15.28515625" style="5" customWidth="1"/>
    <col min="3353" max="3353" width="14.42578125" style="5" customWidth="1"/>
    <col min="3354" max="3583" width="9.140625" style="5"/>
    <col min="3584" max="3594" width="4.140625" style="5" customWidth="1"/>
    <col min="3595" max="3595" width="5" style="5" customWidth="1"/>
    <col min="3596" max="3598" width="4.140625" style="5" customWidth="1"/>
    <col min="3599" max="3599" width="4.5703125" style="5" customWidth="1"/>
    <col min="3600" max="3606" width="3.28515625" style="5" customWidth="1"/>
    <col min="3607" max="3607" width="15" style="5" customWidth="1"/>
    <col min="3608" max="3608" width="15.28515625" style="5" customWidth="1"/>
    <col min="3609" max="3609" width="14.42578125" style="5" customWidth="1"/>
    <col min="3610" max="3839" width="9.140625" style="5"/>
    <col min="3840" max="3850" width="4.140625" style="5" customWidth="1"/>
    <col min="3851" max="3851" width="5" style="5" customWidth="1"/>
    <col min="3852" max="3854" width="4.140625" style="5" customWidth="1"/>
    <col min="3855" max="3855" width="4.5703125" style="5" customWidth="1"/>
    <col min="3856" max="3862" width="3.28515625" style="5" customWidth="1"/>
    <col min="3863" max="3863" width="15" style="5" customWidth="1"/>
    <col min="3864" max="3864" width="15.28515625" style="5" customWidth="1"/>
    <col min="3865" max="3865" width="14.42578125" style="5" customWidth="1"/>
    <col min="3866" max="4095" width="9.140625" style="5"/>
    <col min="4096" max="4106" width="4.140625" style="5" customWidth="1"/>
    <col min="4107" max="4107" width="5" style="5" customWidth="1"/>
    <col min="4108" max="4110" width="4.140625" style="5" customWidth="1"/>
    <col min="4111" max="4111" width="4.5703125" style="5" customWidth="1"/>
    <col min="4112" max="4118" width="3.28515625" style="5" customWidth="1"/>
    <col min="4119" max="4119" width="15" style="5" customWidth="1"/>
    <col min="4120" max="4120" width="15.28515625" style="5" customWidth="1"/>
    <col min="4121" max="4121" width="14.42578125" style="5" customWidth="1"/>
    <col min="4122" max="4351" width="9.140625" style="5"/>
    <col min="4352" max="4362" width="4.140625" style="5" customWidth="1"/>
    <col min="4363" max="4363" width="5" style="5" customWidth="1"/>
    <col min="4364" max="4366" width="4.140625" style="5" customWidth="1"/>
    <col min="4367" max="4367" width="4.5703125" style="5" customWidth="1"/>
    <col min="4368" max="4374" width="3.28515625" style="5" customWidth="1"/>
    <col min="4375" max="4375" width="15" style="5" customWidth="1"/>
    <col min="4376" max="4376" width="15.28515625" style="5" customWidth="1"/>
    <col min="4377" max="4377" width="14.42578125" style="5" customWidth="1"/>
    <col min="4378" max="4607" width="9.140625" style="5"/>
    <col min="4608" max="4618" width="4.140625" style="5" customWidth="1"/>
    <col min="4619" max="4619" width="5" style="5" customWidth="1"/>
    <col min="4620" max="4622" width="4.140625" style="5" customWidth="1"/>
    <col min="4623" max="4623" width="4.5703125" style="5" customWidth="1"/>
    <col min="4624" max="4630" width="3.28515625" style="5" customWidth="1"/>
    <col min="4631" max="4631" width="15" style="5" customWidth="1"/>
    <col min="4632" max="4632" width="15.28515625" style="5" customWidth="1"/>
    <col min="4633" max="4633" width="14.42578125" style="5" customWidth="1"/>
    <col min="4634" max="4863" width="9.140625" style="5"/>
    <col min="4864" max="4874" width="4.140625" style="5" customWidth="1"/>
    <col min="4875" max="4875" width="5" style="5" customWidth="1"/>
    <col min="4876" max="4878" width="4.140625" style="5" customWidth="1"/>
    <col min="4879" max="4879" width="4.5703125" style="5" customWidth="1"/>
    <col min="4880" max="4886" width="3.28515625" style="5" customWidth="1"/>
    <col min="4887" max="4887" width="15" style="5" customWidth="1"/>
    <col min="4888" max="4888" width="15.28515625" style="5" customWidth="1"/>
    <col min="4889" max="4889" width="14.42578125" style="5" customWidth="1"/>
    <col min="4890" max="5119" width="9.140625" style="5"/>
    <col min="5120" max="5130" width="4.140625" style="5" customWidth="1"/>
    <col min="5131" max="5131" width="5" style="5" customWidth="1"/>
    <col min="5132" max="5134" width="4.140625" style="5" customWidth="1"/>
    <col min="5135" max="5135" width="4.5703125" style="5" customWidth="1"/>
    <col min="5136" max="5142" width="3.28515625" style="5" customWidth="1"/>
    <col min="5143" max="5143" width="15" style="5" customWidth="1"/>
    <col min="5144" max="5144" width="15.28515625" style="5" customWidth="1"/>
    <col min="5145" max="5145" width="14.42578125" style="5" customWidth="1"/>
    <col min="5146" max="5375" width="9.140625" style="5"/>
    <col min="5376" max="5386" width="4.140625" style="5" customWidth="1"/>
    <col min="5387" max="5387" width="5" style="5" customWidth="1"/>
    <col min="5388" max="5390" width="4.140625" style="5" customWidth="1"/>
    <col min="5391" max="5391" width="4.5703125" style="5" customWidth="1"/>
    <col min="5392" max="5398" width="3.28515625" style="5" customWidth="1"/>
    <col min="5399" max="5399" width="15" style="5" customWidth="1"/>
    <col min="5400" max="5400" width="15.28515625" style="5" customWidth="1"/>
    <col min="5401" max="5401" width="14.42578125" style="5" customWidth="1"/>
    <col min="5402" max="5631" width="9.140625" style="5"/>
    <col min="5632" max="5642" width="4.140625" style="5" customWidth="1"/>
    <col min="5643" max="5643" width="5" style="5" customWidth="1"/>
    <col min="5644" max="5646" width="4.140625" style="5" customWidth="1"/>
    <col min="5647" max="5647" width="4.5703125" style="5" customWidth="1"/>
    <col min="5648" max="5654" width="3.28515625" style="5" customWidth="1"/>
    <col min="5655" max="5655" width="15" style="5" customWidth="1"/>
    <col min="5656" max="5656" width="15.28515625" style="5" customWidth="1"/>
    <col min="5657" max="5657" width="14.42578125" style="5" customWidth="1"/>
    <col min="5658" max="5887" width="9.140625" style="5"/>
    <col min="5888" max="5898" width="4.140625" style="5" customWidth="1"/>
    <col min="5899" max="5899" width="5" style="5" customWidth="1"/>
    <col min="5900" max="5902" width="4.140625" style="5" customWidth="1"/>
    <col min="5903" max="5903" width="4.5703125" style="5" customWidth="1"/>
    <col min="5904" max="5910" width="3.28515625" style="5" customWidth="1"/>
    <col min="5911" max="5911" width="15" style="5" customWidth="1"/>
    <col min="5912" max="5912" width="15.28515625" style="5" customWidth="1"/>
    <col min="5913" max="5913" width="14.42578125" style="5" customWidth="1"/>
    <col min="5914" max="6143" width="9.140625" style="5"/>
    <col min="6144" max="6154" width="4.140625" style="5" customWidth="1"/>
    <col min="6155" max="6155" width="5" style="5" customWidth="1"/>
    <col min="6156" max="6158" width="4.140625" style="5" customWidth="1"/>
    <col min="6159" max="6159" width="4.5703125" style="5" customWidth="1"/>
    <col min="6160" max="6166" width="3.28515625" style="5" customWidth="1"/>
    <col min="6167" max="6167" width="15" style="5" customWidth="1"/>
    <col min="6168" max="6168" width="15.28515625" style="5" customWidth="1"/>
    <col min="6169" max="6169" width="14.42578125" style="5" customWidth="1"/>
    <col min="6170" max="6399" width="9.140625" style="5"/>
    <col min="6400" max="6410" width="4.140625" style="5" customWidth="1"/>
    <col min="6411" max="6411" width="5" style="5" customWidth="1"/>
    <col min="6412" max="6414" width="4.140625" style="5" customWidth="1"/>
    <col min="6415" max="6415" width="4.5703125" style="5" customWidth="1"/>
    <col min="6416" max="6422" width="3.28515625" style="5" customWidth="1"/>
    <col min="6423" max="6423" width="15" style="5" customWidth="1"/>
    <col min="6424" max="6424" width="15.28515625" style="5" customWidth="1"/>
    <col min="6425" max="6425" width="14.42578125" style="5" customWidth="1"/>
    <col min="6426" max="6655" width="9.140625" style="5"/>
    <col min="6656" max="6666" width="4.140625" style="5" customWidth="1"/>
    <col min="6667" max="6667" width="5" style="5" customWidth="1"/>
    <col min="6668" max="6670" width="4.140625" style="5" customWidth="1"/>
    <col min="6671" max="6671" width="4.5703125" style="5" customWidth="1"/>
    <col min="6672" max="6678" width="3.28515625" style="5" customWidth="1"/>
    <col min="6679" max="6679" width="15" style="5" customWidth="1"/>
    <col min="6680" max="6680" width="15.28515625" style="5" customWidth="1"/>
    <col min="6681" max="6681" width="14.42578125" style="5" customWidth="1"/>
    <col min="6682" max="6911" width="9.140625" style="5"/>
    <col min="6912" max="6922" width="4.140625" style="5" customWidth="1"/>
    <col min="6923" max="6923" width="5" style="5" customWidth="1"/>
    <col min="6924" max="6926" width="4.140625" style="5" customWidth="1"/>
    <col min="6927" max="6927" width="4.5703125" style="5" customWidth="1"/>
    <col min="6928" max="6934" width="3.28515625" style="5" customWidth="1"/>
    <col min="6935" max="6935" width="15" style="5" customWidth="1"/>
    <col min="6936" max="6936" width="15.28515625" style="5" customWidth="1"/>
    <col min="6937" max="6937" width="14.42578125" style="5" customWidth="1"/>
    <col min="6938" max="7167" width="9.140625" style="5"/>
    <col min="7168" max="7178" width="4.140625" style="5" customWidth="1"/>
    <col min="7179" max="7179" width="5" style="5" customWidth="1"/>
    <col min="7180" max="7182" width="4.140625" style="5" customWidth="1"/>
    <col min="7183" max="7183" width="4.5703125" style="5" customWidth="1"/>
    <col min="7184" max="7190" width="3.28515625" style="5" customWidth="1"/>
    <col min="7191" max="7191" width="15" style="5" customWidth="1"/>
    <col min="7192" max="7192" width="15.28515625" style="5" customWidth="1"/>
    <col min="7193" max="7193" width="14.42578125" style="5" customWidth="1"/>
    <col min="7194" max="7423" width="9.140625" style="5"/>
    <col min="7424" max="7434" width="4.140625" style="5" customWidth="1"/>
    <col min="7435" max="7435" width="5" style="5" customWidth="1"/>
    <col min="7436" max="7438" width="4.140625" style="5" customWidth="1"/>
    <col min="7439" max="7439" width="4.5703125" style="5" customWidth="1"/>
    <col min="7440" max="7446" width="3.28515625" style="5" customWidth="1"/>
    <col min="7447" max="7447" width="15" style="5" customWidth="1"/>
    <col min="7448" max="7448" width="15.28515625" style="5" customWidth="1"/>
    <col min="7449" max="7449" width="14.42578125" style="5" customWidth="1"/>
    <col min="7450" max="7679" width="9.140625" style="5"/>
    <col min="7680" max="7690" width="4.140625" style="5" customWidth="1"/>
    <col min="7691" max="7691" width="5" style="5" customWidth="1"/>
    <col min="7692" max="7694" width="4.140625" style="5" customWidth="1"/>
    <col min="7695" max="7695" width="4.5703125" style="5" customWidth="1"/>
    <col min="7696" max="7702" width="3.28515625" style="5" customWidth="1"/>
    <col min="7703" max="7703" width="15" style="5" customWidth="1"/>
    <col min="7704" max="7704" width="15.28515625" style="5" customWidth="1"/>
    <col min="7705" max="7705" width="14.42578125" style="5" customWidth="1"/>
    <col min="7706" max="7935" width="9.140625" style="5"/>
    <col min="7936" max="7946" width="4.140625" style="5" customWidth="1"/>
    <col min="7947" max="7947" width="5" style="5" customWidth="1"/>
    <col min="7948" max="7950" width="4.140625" style="5" customWidth="1"/>
    <col min="7951" max="7951" width="4.5703125" style="5" customWidth="1"/>
    <col min="7952" max="7958" width="3.28515625" style="5" customWidth="1"/>
    <col min="7959" max="7959" width="15" style="5" customWidth="1"/>
    <col min="7960" max="7960" width="15.28515625" style="5" customWidth="1"/>
    <col min="7961" max="7961" width="14.42578125" style="5" customWidth="1"/>
    <col min="7962" max="8191" width="9.140625" style="5"/>
    <col min="8192" max="8202" width="4.140625" style="5" customWidth="1"/>
    <col min="8203" max="8203" width="5" style="5" customWidth="1"/>
    <col min="8204" max="8206" width="4.140625" style="5" customWidth="1"/>
    <col min="8207" max="8207" width="4.5703125" style="5" customWidth="1"/>
    <col min="8208" max="8214" width="3.28515625" style="5" customWidth="1"/>
    <col min="8215" max="8215" width="15" style="5" customWidth="1"/>
    <col min="8216" max="8216" width="15.28515625" style="5" customWidth="1"/>
    <col min="8217" max="8217" width="14.42578125" style="5" customWidth="1"/>
    <col min="8218" max="8447" width="9.140625" style="5"/>
    <col min="8448" max="8458" width="4.140625" style="5" customWidth="1"/>
    <col min="8459" max="8459" width="5" style="5" customWidth="1"/>
    <col min="8460" max="8462" width="4.140625" style="5" customWidth="1"/>
    <col min="8463" max="8463" width="4.5703125" style="5" customWidth="1"/>
    <col min="8464" max="8470" width="3.28515625" style="5" customWidth="1"/>
    <col min="8471" max="8471" width="15" style="5" customWidth="1"/>
    <col min="8472" max="8472" width="15.28515625" style="5" customWidth="1"/>
    <col min="8473" max="8473" width="14.42578125" style="5" customWidth="1"/>
    <col min="8474" max="8703" width="9.140625" style="5"/>
    <col min="8704" max="8714" width="4.140625" style="5" customWidth="1"/>
    <col min="8715" max="8715" width="5" style="5" customWidth="1"/>
    <col min="8716" max="8718" width="4.140625" style="5" customWidth="1"/>
    <col min="8719" max="8719" width="4.5703125" style="5" customWidth="1"/>
    <col min="8720" max="8726" width="3.28515625" style="5" customWidth="1"/>
    <col min="8727" max="8727" width="15" style="5" customWidth="1"/>
    <col min="8728" max="8728" width="15.28515625" style="5" customWidth="1"/>
    <col min="8729" max="8729" width="14.42578125" style="5" customWidth="1"/>
    <col min="8730" max="8959" width="9.140625" style="5"/>
    <col min="8960" max="8970" width="4.140625" style="5" customWidth="1"/>
    <col min="8971" max="8971" width="5" style="5" customWidth="1"/>
    <col min="8972" max="8974" width="4.140625" style="5" customWidth="1"/>
    <col min="8975" max="8975" width="4.5703125" style="5" customWidth="1"/>
    <col min="8976" max="8982" width="3.28515625" style="5" customWidth="1"/>
    <col min="8983" max="8983" width="15" style="5" customWidth="1"/>
    <col min="8984" max="8984" width="15.28515625" style="5" customWidth="1"/>
    <col min="8985" max="8985" width="14.42578125" style="5" customWidth="1"/>
    <col min="8986" max="9215" width="9.140625" style="5"/>
    <col min="9216" max="9226" width="4.140625" style="5" customWidth="1"/>
    <col min="9227" max="9227" width="5" style="5" customWidth="1"/>
    <col min="9228" max="9230" width="4.140625" style="5" customWidth="1"/>
    <col min="9231" max="9231" width="4.5703125" style="5" customWidth="1"/>
    <col min="9232" max="9238" width="3.28515625" style="5" customWidth="1"/>
    <col min="9239" max="9239" width="15" style="5" customWidth="1"/>
    <col min="9240" max="9240" width="15.28515625" style="5" customWidth="1"/>
    <col min="9241" max="9241" width="14.42578125" style="5" customWidth="1"/>
    <col min="9242" max="9471" width="9.140625" style="5"/>
    <col min="9472" max="9482" width="4.140625" style="5" customWidth="1"/>
    <col min="9483" max="9483" width="5" style="5" customWidth="1"/>
    <col min="9484" max="9486" width="4.140625" style="5" customWidth="1"/>
    <col min="9487" max="9487" width="4.5703125" style="5" customWidth="1"/>
    <col min="9488" max="9494" width="3.28515625" style="5" customWidth="1"/>
    <col min="9495" max="9495" width="15" style="5" customWidth="1"/>
    <col min="9496" max="9496" width="15.28515625" style="5" customWidth="1"/>
    <col min="9497" max="9497" width="14.42578125" style="5" customWidth="1"/>
    <col min="9498" max="9727" width="9.140625" style="5"/>
    <col min="9728" max="9738" width="4.140625" style="5" customWidth="1"/>
    <col min="9739" max="9739" width="5" style="5" customWidth="1"/>
    <col min="9740" max="9742" width="4.140625" style="5" customWidth="1"/>
    <col min="9743" max="9743" width="4.5703125" style="5" customWidth="1"/>
    <col min="9744" max="9750" width="3.28515625" style="5" customWidth="1"/>
    <col min="9751" max="9751" width="15" style="5" customWidth="1"/>
    <col min="9752" max="9752" width="15.28515625" style="5" customWidth="1"/>
    <col min="9753" max="9753" width="14.42578125" style="5" customWidth="1"/>
    <col min="9754" max="9983" width="9.140625" style="5"/>
    <col min="9984" max="9994" width="4.140625" style="5" customWidth="1"/>
    <col min="9995" max="9995" width="5" style="5" customWidth="1"/>
    <col min="9996" max="9998" width="4.140625" style="5" customWidth="1"/>
    <col min="9999" max="9999" width="4.5703125" style="5" customWidth="1"/>
    <col min="10000" max="10006" width="3.28515625" style="5" customWidth="1"/>
    <col min="10007" max="10007" width="15" style="5" customWidth="1"/>
    <col min="10008" max="10008" width="15.28515625" style="5" customWidth="1"/>
    <col min="10009" max="10009" width="14.42578125" style="5" customWidth="1"/>
    <col min="10010" max="10239" width="9.140625" style="5"/>
    <col min="10240" max="10250" width="4.140625" style="5" customWidth="1"/>
    <col min="10251" max="10251" width="5" style="5" customWidth="1"/>
    <col min="10252" max="10254" width="4.140625" style="5" customWidth="1"/>
    <col min="10255" max="10255" width="4.5703125" style="5" customWidth="1"/>
    <col min="10256" max="10262" width="3.28515625" style="5" customWidth="1"/>
    <col min="10263" max="10263" width="15" style="5" customWidth="1"/>
    <col min="10264" max="10264" width="15.28515625" style="5" customWidth="1"/>
    <col min="10265" max="10265" width="14.42578125" style="5" customWidth="1"/>
    <col min="10266" max="10495" width="9.140625" style="5"/>
    <col min="10496" max="10506" width="4.140625" style="5" customWidth="1"/>
    <col min="10507" max="10507" width="5" style="5" customWidth="1"/>
    <col min="10508" max="10510" width="4.140625" style="5" customWidth="1"/>
    <col min="10511" max="10511" width="4.5703125" style="5" customWidth="1"/>
    <col min="10512" max="10518" width="3.28515625" style="5" customWidth="1"/>
    <col min="10519" max="10519" width="15" style="5" customWidth="1"/>
    <col min="10520" max="10520" width="15.28515625" style="5" customWidth="1"/>
    <col min="10521" max="10521" width="14.42578125" style="5" customWidth="1"/>
    <col min="10522" max="10751" width="9.140625" style="5"/>
    <col min="10752" max="10762" width="4.140625" style="5" customWidth="1"/>
    <col min="10763" max="10763" width="5" style="5" customWidth="1"/>
    <col min="10764" max="10766" width="4.140625" style="5" customWidth="1"/>
    <col min="10767" max="10767" width="4.5703125" style="5" customWidth="1"/>
    <col min="10768" max="10774" width="3.28515625" style="5" customWidth="1"/>
    <col min="10775" max="10775" width="15" style="5" customWidth="1"/>
    <col min="10776" max="10776" width="15.28515625" style="5" customWidth="1"/>
    <col min="10777" max="10777" width="14.42578125" style="5" customWidth="1"/>
    <col min="10778" max="11007" width="9.140625" style="5"/>
    <col min="11008" max="11018" width="4.140625" style="5" customWidth="1"/>
    <col min="11019" max="11019" width="5" style="5" customWidth="1"/>
    <col min="11020" max="11022" width="4.140625" style="5" customWidth="1"/>
    <col min="11023" max="11023" width="4.5703125" style="5" customWidth="1"/>
    <col min="11024" max="11030" width="3.28515625" style="5" customWidth="1"/>
    <col min="11031" max="11031" width="15" style="5" customWidth="1"/>
    <col min="11032" max="11032" width="15.28515625" style="5" customWidth="1"/>
    <col min="11033" max="11033" width="14.42578125" style="5" customWidth="1"/>
    <col min="11034" max="11263" width="9.140625" style="5"/>
    <col min="11264" max="11274" width="4.140625" style="5" customWidth="1"/>
    <col min="11275" max="11275" width="5" style="5" customWidth="1"/>
    <col min="11276" max="11278" width="4.140625" style="5" customWidth="1"/>
    <col min="11279" max="11279" width="4.5703125" style="5" customWidth="1"/>
    <col min="11280" max="11286" width="3.28515625" style="5" customWidth="1"/>
    <col min="11287" max="11287" width="15" style="5" customWidth="1"/>
    <col min="11288" max="11288" width="15.28515625" style="5" customWidth="1"/>
    <col min="11289" max="11289" width="14.42578125" style="5" customWidth="1"/>
    <col min="11290" max="11519" width="9.140625" style="5"/>
    <col min="11520" max="11530" width="4.140625" style="5" customWidth="1"/>
    <col min="11531" max="11531" width="5" style="5" customWidth="1"/>
    <col min="11532" max="11534" width="4.140625" style="5" customWidth="1"/>
    <col min="11535" max="11535" width="4.5703125" style="5" customWidth="1"/>
    <col min="11536" max="11542" width="3.28515625" style="5" customWidth="1"/>
    <col min="11543" max="11543" width="15" style="5" customWidth="1"/>
    <col min="11544" max="11544" width="15.28515625" style="5" customWidth="1"/>
    <col min="11545" max="11545" width="14.42578125" style="5" customWidth="1"/>
    <col min="11546" max="11775" width="9.140625" style="5"/>
    <col min="11776" max="11786" width="4.140625" style="5" customWidth="1"/>
    <col min="11787" max="11787" width="5" style="5" customWidth="1"/>
    <col min="11788" max="11790" width="4.140625" style="5" customWidth="1"/>
    <col min="11791" max="11791" width="4.5703125" style="5" customWidth="1"/>
    <col min="11792" max="11798" width="3.28515625" style="5" customWidth="1"/>
    <col min="11799" max="11799" width="15" style="5" customWidth="1"/>
    <col min="11800" max="11800" width="15.28515625" style="5" customWidth="1"/>
    <col min="11801" max="11801" width="14.42578125" style="5" customWidth="1"/>
    <col min="11802" max="12031" width="9.140625" style="5"/>
    <col min="12032" max="12042" width="4.140625" style="5" customWidth="1"/>
    <col min="12043" max="12043" width="5" style="5" customWidth="1"/>
    <col min="12044" max="12046" width="4.140625" style="5" customWidth="1"/>
    <col min="12047" max="12047" width="4.5703125" style="5" customWidth="1"/>
    <col min="12048" max="12054" width="3.28515625" style="5" customWidth="1"/>
    <col min="12055" max="12055" width="15" style="5" customWidth="1"/>
    <col min="12056" max="12056" width="15.28515625" style="5" customWidth="1"/>
    <col min="12057" max="12057" width="14.42578125" style="5" customWidth="1"/>
    <col min="12058" max="12287" width="9.140625" style="5"/>
    <col min="12288" max="12298" width="4.140625" style="5" customWidth="1"/>
    <col min="12299" max="12299" width="5" style="5" customWidth="1"/>
    <col min="12300" max="12302" width="4.140625" style="5" customWidth="1"/>
    <col min="12303" max="12303" width="4.5703125" style="5" customWidth="1"/>
    <col min="12304" max="12310" width="3.28515625" style="5" customWidth="1"/>
    <col min="12311" max="12311" width="15" style="5" customWidth="1"/>
    <col min="12312" max="12312" width="15.28515625" style="5" customWidth="1"/>
    <col min="12313" max="12313" width="14.42578125" style="5" customWidth="1"/>
    <col min="12314" max="12543" width="9.140625" style="5"/>
    <col min="12544" max="12554" width="4.140625" style="5" customWidth="1"/>
    <col min="12555" max="12555" width="5" style="5" customWidth="1"/>
    <col min="12556" max="12558" width="4.140625" style="5" customWidth="1"/>
    <col min="12559" max="12559" width="4.5703125" style="5" customWidth="1"/>
    <col min="12560" max="12566" width="3.28515625" style="5" customWidth="1"/>
    <col min="12567" max="12567" width="15" style="5" customWidth="1"/>
    <col min="12568" max="12568" width="15.28515625" style="5" customWidth="1"/>
    <col min="12569" max="12569" width="14.42578125" style="5" customWidth="1"/>
    <col min="12570" max="12799" width="9.140625" style="5"/>
    <col min="12800" max="12810" width="4.140625" style="5" customWidth="1"/>
    <col min="12811" max="12811" width="5" style="5" customWidth="1"/>
    <col min="12812" max="12814" width="4.140625" style="5" customWidth="1"/>
    <col min="12815" max="12815" width="4.5703125" style="5" customWidth="1"/>
    <col min="12816" max="12822" width="3.28515625" style="5" customWidth="1"/>
    <col min="12823" max="12823" width="15" style="5" customWidth="1"/>
    <col min="12824" max="12824" width="15.28515625" style="5" customWidth="1"/>
    <col min="12825" max="12825" width="14.42578125" style="5" customWidth="1"/>
    <col min="12826" max="13055" width="9.140625" style="5"/>
    <col min="13056" max="13066" width="4.140625" style="5" customWidth="1"/>
    <col min="13067" max="13067" width="5" style="5" customWidth="1"/>
    <col min="13068" max="13070" width="4.140625" style="5" customWidth="1"/>
    <col min="13071" max="13071" width="4.5703125" style="5" customWidth="1"/>
    <col min="13072" max="13078" width="3.28515625" style="5" customWidth="1"/>
    <col min="13079" max="13079" width="15" style="5" customWidth="1"/>
    <col min="13080" max="13080" width="15.28515625" style="5" customWidth="1"/>
    <col min="13081" max="13081" width="14.42578125" style="5" customWidth="1"/>
    <col min="13082" max="13311" width="9.140625" style="5"/>
    <col min="13312" max="13322" width="4.140625" style="5" customWidth="1"/>
    <col min="13323" max="13323" width="5" style="5" customWidth="1"/>
    <col min="13324" max="13326" width="4.140625" style="5" customWidth="1"/>
    <col min="13327" max="13327" width="4.5703125" style="5" customWidth="1"/>
    <col min="13328" max="13334" width="3.28515625" style="5" customWidth="1"/>
    <col min="13335" max="13335" width="15" style="5" customWidth="1"/>
    <col min="13336" max="13336" width="15.28515625" style="5" customWidth="1"/>
    <col min="13337" max="13337" width="14.42578125" style="5" customWidth="1"/>
    <col min="13338" max="13567" width="9.140625" style="5"/>
    <col min="13568" max="13578" width="4.140625" style="5" customWidth="1"/>
    <col min="13579" max="13579" width="5" style="5" customWidth="1"/>
    <col min="13580" max="13582" width="4.140625" style="5" customWidth="1"/>
    <col min="13583" max="13583" width="4.5703125" style="5" customWidth="1"/>
    <col min="13584" max="13590" width="3.28515625" style="5" customWidth="1"/>
    <col min="13591" max="13591" width="15" style="5" customWidth="1"/>
    <col min="13592" max="13592" width="15.28515625" style="5" customWidth="1"/>
    <col min="13593" max="13593" width="14.42578125" style="5" customWidth="1"/>
    <col min="13594" max="13823" width="9.140625" style="5"/>
    <col min="13824" max="13834" width="4.140625" style="5" customWidth="1"/>
    <col min="13835" max="13835" width="5" style="5" customWidth="1"/>
    <col min="13836" max="13838" width="4.140625" style="5" customWidth="1"/>
    <col min="13839" max="13839" width="4.5703125" style="5" customWidth="1"/>
    <col min="13840" max="13846" width="3.28515625" style="5" customWidth="1"/>
    <col min="13847" max="13847" width="15" style="5" customWidth="1"/>
    <col min="13848" max="13848" width="15.28515625" style="5" customWidth="1"/>
    <col min="13849" max="13849" width="14.42578125" style="5" customWidth="1"/>
    <col min="13850" max="14079" width="9.140625" style="5"/>
    <col min="14080" max="14090" width="4.140625" style="5" customWidth="1"/>
    <col min="14091" max="14091" width="5" style="5" customWidth="1"/>
    <col min="14092" max="14094" width="4.140625" style="5" customWidth="1"/>
    <col min="14095" max="14095" width="4.5703125" style="5" customWidth="1"/>
    <col min="14096" max="14102" width="3.28515625" style="5" customWidth="1"/>
    <col min="14103" max="14103" width="15" style="5" customWidth="1"/>
    <col min="14104" max="14104" width="15.28515625" style="5" customWidth="1"/>
    <col min="14105" max="14105" width="14.42578125" style="5" customWidth="1"/>
    <col min="14106" max="14335" width="9.140625" style="5"/>
    <col min="14336" max="14346" width="4.140625" style="5" customWidth="1"/>
    <col min="14347" max="14347" width="5" style="5" customWidth="1"/>
    <col min="14348" max="14350" width="4.140625" style="5" customWidth="1"/>
    <col min="14351" max="14351" width="4.5703125" style="5" customWidth="1"/>
    <col min="14352" max="14358" width="3.28515625" style="5" customWidth="1"/>
    <col min="14359" max="14359" width="15" style="5" customWidth="1"/>
    <col min="14360" max="14360" width="15.28515625" style="5" customWidth="1"/>
    <col min="14361" max="14361" width="14.42578125" style="5" customWidth="1"/>
    <col min="14362" max="14591" width="9.140625" style="5"/>
    <col min="14592" max="14602" width="4.140625" style="5" customWidth="1"/>
    <col min="14603" max="14603" width="5" style="5" customWidth="1"/>
    <col min="14604" max="14606" width="4.140625" style="5" customWidth="1"/>
    <col min="14607" max="14607" width="4.5703125" style="5" customWidth="1"/>
    <col min="14608" max="14614" width="3.28515625" style="5" customWidth="1"/>
    <col min="14615" max="14615" width="15" style="5" customWidth="1"/>
    <col min="14616" max="14616" width="15.28515625" style="5" customWidth="1"/>
    <col min="14617" max="14617" width="14.42578125" style="5" customWidth="1"/>
    <col min="14618" max="14847" width="9.140625" style="5"/>
    <col min="14848" max="14858" width="4.140625" style="5" customWidth="1"/>
    <col min="14859" max="14859" width="5" style="5" customWidth="1"/>
    <col min="14860" max="14862" width="4.140625" style="5" customWidth="1"/>
    <col min="14863" max="14863" width="4.5703125" style="5" customWidth="1"/>
    <col min="14864" max="14870" width="3.28515625" style="5" customWidth="1"/>
    <col min="14871" max="14871" width="15" style="5" customWidth="1"/>
    <col min="14872" max="14872" width="15.28515625" style="5" customWidth="1"/>
    <col min="14873" max="14873" width="14.42578125" style="5" customWidth="1"/>
    <col min="14874" max="15103" width="9.140625" style="5"/>
    <col min="15104" max="15114" width="4.140625" style="5" customWidth="1"/>
    <col min="15115" max="15115" width="5" style="5" customWidth="1"/>
    <col min="15116" max="15118" width="4.140625" style="5" customWidth="1"/>
    <col min="15119" max="15119" width="4.5703125" style="5" customWidth="1"/>
    <col min="15120" max="15126" width="3.28515625" style="5" customWidth="1"/>
    <col min="15127" max="15127" width="15" style="5" customWidth="1"/>
    <col min="15128" max="15128" width="15.28515625" style="5" customWidth="1"/>
    <col min="15129" max="15129" width="14.42578125" style="5" customWidth="1"/>
    <col min="15130" max="15359" width="9.140625" style="5"/>
    <col min="15360" max="15370" width="4.140625" style="5" customWidth="1"/>
    <col min="15371" max="15371" width="5" style="5" customWidth="1"/>
    <col min="15372" max="15374" width="4.140625" style="5" customWidth="1"/>
    <col min="15375" max="15375" width="4.5703125" style="5" customWidth="1"/>
    <col min="15376" max="15382" width="3.28515625" style="5" customWidth="1"/>
    <col min="15383" max="15383" width="15" style="5" customWidth="1"/>
    <col min="15384" max="15384" width="15.28515625" style="5" customWidth="1"/>
    <col min="15385" max="15385" width="14.42578125" style="5" customWidth="1"/>
    <col min="15386" max="15615" width="9.140625" style="5"/>
    <col min="15616" max="15626" width="4.140625" style="5" customWidth="1"/>
    <col min="15627" max="15627" width="5" style="5" customWidth="1"/>
    <col min="15628" max="15630" width="4.140625" style="5" customWidth="1"/>
    <col min="15631" max="15631" width="4.5703125" style="5" customWidth="1"/>
    <col min="15632" max="15638" width="3.28515625" style="5" customWidth="1"/>
    <col min="15639" max="15639" width="15" style="5" customWidth="1"/>
    <col min="15640" max="15640" width="15.28515625" style="5" customWidth="1"/>
    <col min="15641" max="15641" width="14.42578125" style="5" customWidth="1"/>
    <col min="15642" max="15871" width="9.140625" style="5"/>
    <col min="15872" max="15882" width="4.140625" style="5" customWidth="1"/>
    <col min="15883" max="15883" width="5" style="5" customWidth="1"/>
    <col min="15884" max="15886" width="4.140625" style="5" customWidth="1"/>
    <col min="15887" max="15887" width="4.5703125" style="5" customWidth="1"/>
    <col min="15888" max="15894" width="3.28515625" style="5" customWidth="1"/>
    <col min="15895" max="15895" width="15" style="5" customWidth="1"/>
    <col min="15896" max="15896" width="15.28515625" style="5" customWidth="1"/>
    <col min="15897" max="15897" width="14.42578125" style="5" customWidth="1"/>
    <col min="15898" max="16127" width="9.140625" style="5"/>
    <col min="16128" max="16138" width="4.140625" style="5" customWidth="1"/>
    <col min="16139" max="16139" width="5" style="5" customWidth="1"/>
    <col min="16140" max="16142" width="4.140625" style="5" customWidth="1"/>
    <col min="16143" max="16143" width="4.5703125" style="5" customWidth="1"/>
    <col min="16144" max="16150" width="3.28515625" style="5" customWidth="1"/>
    <col min="16151" max="16151" width="15" style="5" customWidth="1"/>
    <col min="16152" max="16152" width="15.28515625" style="5" customWidth="1"/>
    <col min="16153" max="16153" width="14.42578125" style="5" customWidth="1"/>
    <col min="16154" max="16384" width="9.140625" style="5"/>
  </cols>
  <sheetData>
    <row r="1" spans="1:9">
      <c r="A1" s="36" t="s">
        <v>581</v>
      </c>
      <c r="B1" s="36"/>
      <c r="C1" s="36"/>
      <c r="D1" s="36" t="str">
        <f>Деклар!G9</f>
        <v>ИП Ахметов</v>
      </c>
      <c r="E1" s="9"/>
      <c r="F1" s="9"/>
      <c r="G1" s="9"/>
    </row>
    <row r="2" spans="1:9">
      <c r="A2" s="26" t="s">
        <v>153</v>
      </c>
      <c r="B2" s="1120">
        <f>Деклар!D5</f>
        <v>111111111111</v>
      </c>
      <c r="C2" s="1120"/>
      <c r="D2" s="32"/>
      <c r="E2" s="1120"/>
      <c r="F2" s="1120"/>
      <c r="G2" s="1120"/>
    </row>
    <row r="3" spans="1:9">
      <c r="A3" s="26" t="s">
        <v>565</v>
      </c>
      <c r="B3" s="530"/>
      <c r="C3" s="530" t="str">
        <f>Деклар!G7</f>
        <v>2020 год</v>
      </c>
      <c r="D3" s="530"/>
      <c r="E3" s="528"/>
      <c r="F3" s="528"/>
      <c r="G3" s="528"/>
    </row>
    <row r="4" spans="1:9">
      <c r="A4" s="1225" t="s">
        <v>114</v>
      </c>
      <c r="B4" s="1225"/>
      <c r="C4" s="1225"/>
      <c r="D4" s="1225"/>
      <c r="E4" s="1225"/>
      <c r="F4" s="1225"/>
      <c r="G4" s="1225"/>
    </row>
    <row r="5" spans="1:9">
      <c r="A5" s="933" t="s">
        <v>726</v>
      </c>
      <c r="B5" s="933"/>
      <c r="C5" s="933"/>
      <c r="D5" s="933"/>
      <c r="E5" s="933"/>
      <c r="F5" s="933"/>
      <c r="G5" s="933"/>
    </row>
    <row r="6" spans="1:9" ht="13.5" thickBot="1">
      <c r="A6" s="280"/>
      <c r="B6" s="280"/>
      <c r="C6" s="280"/>
      <c r="D6" s="280"/>
      <c r="E6" s="280"/>
      <c r="F6" s="280" t="s">
        <v>599</v>
      </c>
      <c r="G6" s="280">
        <f>'Зарплата и дох.раб.'!B5</f>
        <v>42500</v>
      </c>
      <c r="H6" s="5" t="s">
        <v>846</v>
      </c>
      <c r="I6" s="5">
        <f>'Зарплата и дох.раб.'!D5*94</f>
        <v>249194</v>
      </c>
    </row>
    <row r="7" spans="1:9" ht="74.25" customHeight="1" thickBot="1">
      <c r="A7" s="224" t="s">
        <v>242</v>
      </c>
      <c r="B7" s="704" t="s">
        <v>479</v>
      </c>
      <c r="C7" s="704" t="s">
        <v>480</v>
      </c>
      <c r="D7" s="704" t="s">
        <v>481</v>
      </c>
      <c r="E7" s="704" t="s">
        <v>482</v>
      </c>
      <c r="F7" s="704" t="s">
        <v>578</v>
      </c>
      <c r="G7" s="704" t="s">
        <v>483</v>
      </c>
    </row>
    <row r="8" spans="1:9" ht="13.5" thickBot="1">
      <c r="A8" s="705">
        <v>1</v>
      </c>
      <c r="B8" s="706">
        <v>2</v>
      </c>
      <c r="C8" s="706">
        <v>3</v>
      </c>
      <c r="D8" s="707">
        <v>4</v>
      </c>
      <c r="E8" s="529">
        <v>5</v>
      </c>
      <c r="F8" s="708">
        <v>6</v>
      </c>
      <c r="G8" s="709">
        <v>7</v>
      </c>
    </row>
    <row r="9" spans="1:9">
      <c r="A9" s="697"/>
      <c r="B9" s="710"/>
      <c r="C9" s="711"/>
      <c r="D9" s="711"/>
      <c r="E9" s="712"/>
      <c r="F9" s="713"/>
      <c r="G9" s="714"/>
    </row>
    <row r="10" spans="1:9">
      <c r="A10" s="698"/>
      <c r="B10" s="715"/>
      <c r="C10" s="716"/>
      <c r="D10" s="716"/>
      <c r="E10" s="716"/>
      <c r="F10" s="717"/>
      <c r="G10" s="718"/>
    </row>
    <row r="11" spans="1:9">
      <c r="A11" s="698"/>
      <c r="B11" s="699"/>
      <c r="C11" s="539"/>
      <c r="D11" s="659"/>
      <c r="E11" s="539"/>
      <c r="F11" s="539"/>
      <c r="G11" s="719"/>
    </row>
    <row r="12" spans="1:9">
      <c r="A12" s="698"/>
      <c r="B12" s="539"/>
      <c r="C12" s="539"/>
      <c r="D12" s="659"/>
      <c r="E12" s="539"/>
      <c r="F12" s="539"/>
      <c r="G12" s="719"/>
    </row>
    <row r="13" spans="1:9">
      <c r="A13" s="698"/>
      <c r="B13" s="539"/>
      <c r="C13" s="539"/>
      <c r="D13" s="539"/>
      <c r="E13" s="539"/>
      <c r="F13" s="539"/>
      <c r="G13" s="720"/>
    </row>
    <row r="14" spans="1:9" ht="26.25" thickBot="1">
      <c r="A14" s="700"/>
      <c r="B14" s="701"/>
      <c r="C14" s="701"/>
      <c r="D14" s="701"/>
      <c r="E14" s="701"/>
      <c r="F14" s="701"/>
      <c r="G14" s="721"/>
      <c r="H14" s="83" t="s">
        <v>858</v>
      </c>
      <c r="I14" s="83" t="s">
        <v>859</v>
      </c>
    </row>
    <row r="15" spans="1:9" ht="34.5" customHeight="1" thickBot="1">
      <c r="A15" s="43"/>
      <c r="B15" s="937" t="s">
        <v>727</v>
      </c>
      <c r="C15" s="938"/>
      <c r="D15" s="938"/>
      <c r="E15" s="939"/>
      <c r="F15" s="516">
        <f>SUM(F9:F14)</f>
        <v>0</v>
      </c>
      <c r="G15" s="516">
        <f>IF(F15&lt;I6,F15,I6)</f>
        <v>0</v>
      </c>
      <c r="H15" s="539"/>
      <c r="I15" s="82">
        <f>G15-H15</f>
        <v>0</v>
      </c>
    </row>
    <row r="17" spans="2:4" ht="25.5" customHeight="1">
      <c r="B17" s="69" t="s">
        <v>119</v>
      </c>
      <c r="C17" s="83"/>
      <c r="D17" s="83"/>
    </row>
    <row r="18" spans="2:4">
      <c r="C18" s="5" t="s">
        <v>120</v>
      </c>
      <c r="D18" s="5" t="s">
        <v>218</v>
      </c>
    </row>
  </sheetData>
  <mergeCells count="5">
    <mergeCell ref="A4:G4"/>
    <mergeCell ref="A5:G5"/>
    <mergeCell ref="B15:E15"/>
    <mergeCell ref="B2:C2"/>
    <mergeCell ref="E2:G2"/>
  </mergeCells>
  <pageMargins left="0.7" right="0.7" top="0.75" bottom="0.75" header="0.3" footer="0.3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G7" sqref="G7"/>
    </sheetView>
  </sheetViews>
  <sheetFormatPr defaultRowHeight="12.75"/>
  <cols>
    <col min="1" max="1" width="5.5703125" style="5" customWidth="1"/>
    <col min="2" max="2" width="16.7109375" style="5" customWidth="1"/>
    <col min="3" max="3" width="14.140625" style="5" customWidth="1"/>
    <col min="4" max="4" width="14.5703125" style="5" customWidth="1"/>
    <col min="5" max="5" width="16.28515625" style="5" customWidth="1"/>
    <col min="6" max="6" width="13.85546875" style="5" customWidth="1"/>
    <col min="7" max="8" width="12.140625" style="5" customWidth="1"/>
    <col min="9" max="9" width="4.140625" style="5" customWidth="1"/>
    <col min="10" max="10" width="5" style="5" customWidth="1"/>
    <col min="11" max="13" width="4.140625" style="5" customWidth="1"/>
    <col min="14" max="14" width="4.5703125" style="5" customWidth="1"/>
    <col min="15" max="21" width="3.28515625" style="5" customWidth="1"/>
    <col min="22" max="22" width="15" style="5" customWidth="1"/>
    <col min="23" max="23" width="15.28515625" style="5" customWidth="1"/>
    <col min="24" max="24" width="14.42578125" style="5" customWidth="1"/>
    <col min="25" max="254" width="9.140625" style="5"/>
    <col min="255" max="265" width="4.140625" style="5" customWidth="1"/>
    <col min="266" max="266" width="5" style="5" customWidth="1"/>
    <col min="267" max="269" width="4.140625" style="5" customWidth="1"/>
    <col min="270" max="270" width="4.5703125" style="5" customWidth="1"/>
    <col min="271" max="277" width="3.28515625" style="5" customWidth="1"/>
    <col min="278" max="278" width="15" style="5" customWidth="1"/>
    <col min="279" max="279" width="15.28515625" style="5" customWidth="1"/>
    <col min="280" max="280" width="14.42578125" style="5" customWidth="1"/>
    <col min="281" max="510" width="9.140625" style="5"/>
    <col min="511" max="521" width="4.140625" style="5" customWidth="1"/>
    <col min="522" max="522" width="5" style="5" customWidth="1"/>
    <col min="523" max="525" width="4.140625" style="5" customWidth="1"/>
    <col min="526" max="526" width="4.5703125" style="5" customWidth="1"/>
    <col min="527" max="533" width="3.28515625" style="5" customWidth="1"/>
    <col min="534" max="534" width="15" style="5" customWidth="1"/>
    <col min="535" max="535" width="15.28515625" style="5" customWidth="1"/>
    <col min="536" max="536" width="14.42578125" style="5" customWidth="1"/>
    <col min="537" max="766" width="9.140625" style="5"/>
    <col min="767" max="777" width="4.140625" style="5" customWidth="1"/>
    <col min="778" max="778" width="5" style="5" customWidth="1"/>
    <col min="779" max="781" width="4.140625" style="5" customWidth="1"/>
    <col min="782" max="782" width="4.5703125" style="5" customWidth="1"/>
    <col min="783" max="789" width="3.28515625" style="5" customWidth="1"/>
    <col min="790" max="790" width="15" style="5" customWidth="1"/>
    <col min="791" max="791" width="15.28515625" style="5" customWidth="1"/>
    <col min="792" max="792" width="14.42578125" style="5" customWidth="1"/>
    <col min="793" max="1022" width="9.140625" style="5"/>
    <col min="1023" max="1033" width="4.140625" style="5" customWidth="1"/>
    <col min="1034" max="1034" width="5" style="5" customWidth="1"/>
    <col min="1035" max="1037" width="4.140625" style="5" customWidth="1"/>
    <col min="1038" max="1038" width="4.5703125" style="5" customWidth="1"/>
    <col min="1039" max="1045" width="3.28515625" style="5" customWidth="1"/>
    <col min="1046" max="1046" width="15" style="5" customWidth="1"/>
    <col min="1047" max="1047" width="15.28515625" style="5" customWidth="1"/>
    <col min="1048" max="1048" width="14.42578125" style="5" customWidth="1"/>
    <col min="1049" max="1278" width="9.140625" style="5"/>
    <col min="1279" max="1289" width="4.140625" style="5" customWidth="1"/>
    <col min="1290" max="1290" width="5" style="5" customWidth="1"/>
    <col min="1291" max="1293" width="4.140625" style="5" customWidth="1"/>
    <col min="1294" max="1294" width="4.5703125" style="5" customWidth="1"/>
    <col min="1295" max="1301" width="3.28515625" style="5" customWidth="1"/>
    <col min="1302" max="1302" width="15" style="5" customWidth="1"/>
    <col min="1303" max="1303" width="15.28515625" style="5" customWidth="1"/>
    <col min="1304" max="1304" width="14.42578125" style="5" customWidth="1"/>
    <col min="1305" max="1534" width="9.140625" style="5"/>
    <col min="1535" max="1545" width="4.140625" style="5" customWidth="1"/>
    <col min="1546" max="1546" width="5" style="5" customWidth="1"/>
    <col min="1547" max="1549" width="4.140625" style="5" customWidth="1"/>
    <col min="1550" max="1550" width="4.5703125" style="5" customWidth="1"/>
    <col min="1551" max="1557" width="3.28515625" style="5" customWidth="1"/>
    <col min="1558" max="1558" width="15" style="5" customWidth="1"/>
    <col min="1559" max="1559" width="15.28515625" style="5" customWidth="1"/>
    <col min="1560" max="1560" width="14.42578125" style="5" customWidth="1"/>
    <col min="1561" max="1790" width="9.140625" style="5"/>
    <col min="1791" max="1801" width="4.140625" style="5" customWidth="1"/>
    <col min="1802" max="1802" width="5" style="5" customWidth="1"/>
    <col min="1803" max="1805" width="4.140625" style="5" customWidth="1"/>
    <col min="1806" max="1806" width="4.5703125" style="5" customWidth="1"/>
    <col min="1807" max="1813" width="3.28515625" style="5" customWidth="1"/>
    <col min="1814" max="1814" width="15" style="5" customWidth="1"/>
    <col min="1815" max="1815" width="15.28515625" style="5" customWidth="1"/>
    <col min="1816" max="1816" width="14.42578125" style="5" customWidth="1"/>
    <col min="1817" max="2046" width="9.140625" style="5"/>
    <col min="2047" max="2057" width="4.140625" style="5" customWidth="1"/>
    <col min="2058" max="2058" width="5" style="5" customWidth="1"/>
    <col min="2059" max="2061" width="4.140625" style="5" customWidth="1"/>
    <col min="2062" max="2062" width="4.5703125" style="5" customWidth="1"/>
    <col min="2063" max="2069" width="3.28515625" style="5" customWidth="1"/>
    <col min="2070" max="2070" width="15" style="5" customWidth="1"/>
    <col min="2071" max="2071" width="15.28515625" style="5" customWidth="1"/>
    <col min="2072" max="2072" width="14.42578125" style="5" customWidth="1"/>
    <col min="2073" max="2302" width="9.140625" style="5"/>
    <col min="2303" max="2313" width="4.140625" style="5" customWidth="1"/>
    <col min="2314" max="2314" width="5" style="5" customWidth="1"/>
    <col min="2315" max="2317" width="4.140625" style="5" customWidth="1"/>
    <col min="2318" max="2318" width="4.5703125" style="5" customWidth="1"/>
    <col min="2319" max="2325" width="3.28515625" style="5" customWidth="1"/>
    <col min="2326" max="2326" width="15" style="5" customWidth="1"/>
    <col min="2327" max="2327" width="15.28515625" style="5" customWidth="1"/>
    <col min="2328" max="2328" width="14.42578125" style="5" customWidth="1"/>
    <col min="2329" max="2558" width="9.140625" style="5"/>
    <col min="2559" max="2569" width="4.140625" style="5" customWidth="1"/>
    <col min="2570" max="2570" width="5" style="5" customWidth="1"/>
    <col min="2571" max="2573" width="4.140625" style="5" customWidth="1"/>
    <col min="2574" max="2574" width="4.5703125" style="5" customWidth="1"/>
    <col min="2575" max="2581" width="3.28515625" style="5" customWidth="1"/>
    <col min="2582" max="2582" width="15" style="5" customWidth="1"/>
    <col min="2583" max="2583" width="15.28515625" style="5" customWidth="1"/>
    <col min="2584" max="2584" width="14.42578125" style="5" customWidth="1"/>
    <col min="2585" max="2814" width="9.140625" style="5"/>
    <col min="2815" max="2825" width="4.140625" style="5" customWidth="1"/>
    <col min="2826" max="2826" width="5" style="5" customWidth="1"/>
    <col min="2827" max="2829" width="4.140625" style="5" customWidth="1"/>
    <col min="2830" max="2830" width="4.5703125" style="5" customWidth="1"/>
    <col min="2831" max="2837" width="3.28515625" style="5" customWidth="1"/>
    <col min="2838" max="2838" width="15" style="5" customWidth="1"/>
    <col min="2839" max="2839" width="15.28515625" style="5" customWidth="1"/>
    <col min="2840" max="2840" width="14.42578125" style="5" customWidth="1"/>
    <col min="2841" max="3070" width="9.140625" style="5"/>
    <col min="3071" max="3081" width="4.140625" style="5" customWidth="1"/>
    <col min="3082" max="3082" width="5" style="5" customWidth="1"/>
    <col min="3083" max="3085" width="4.140625" style="5" customWidth="1"/>
    <col min="3086" max="3086" width="4.5703125" style="5" customWidth="1"/>
    <col min="3087" max="3093" width="3.28515625" style="5" customWidth="1"/>
    <col min="3094" max="3094" width="15" style="5" customWidth="1"/>
    <col min="3095" max="3095" width="15.28515625" style="5" customWidth="1"/>
    <col min="3096" max="3096" width="14.42578125" style="5" customWidth="1"/>
    <col min="3097" max="3326" width="9.140625" style="5"/>
    <col min="3327" max="3337" width="4.140625" style="5" customWidth="1"/>
    <col min="3338" max="3338" width="5" style="5" customWidth="1"/>
    <col min="3339" max="3341" width="4.140625" style="5" customWidth="1"/>
    <col min="3342" max="3342" width="4.5703125" style="5" customWidth="1"/>
    <col min="3343" max="3349" width="3.28515625" style="5" customWidth="1"/>
    <col min="3350" max="3350" width="15" style="5" customWidth="1"/>
    <col min="3351" max="3351" width="15.28515625" style="5" customWidth="1"/>
    <col min="3352" max="3352" width="14.42578125" style="5" customWidth="1"/>
    <col min="3353" max="3582" width="9.140625" style="5"/>
    <col min="3583" max="3593" width="4.140625" style="5" customWidth="1"/>
    <col min="3594" max="3594" width="5" style="5" customWidth="1"/>
    <col min="3595" max="3597" width="4.140625" style="5" customWidth="1"/>
    <col min="3598" max="3598" width="4.5703125" style="5" customWidth="1"/>
    <col min="3599" max="3605" width="3.28515625" style="5" customWidth="1"/>
    <col min="3606" max="3606" width="15" style="5" customWidth="1"/>
    <col min="3607" max="3607" width="15.28515625" style="5" customWidth="1"/>
    <col min="3608" max="3608" width="14.42578125" style="5" customWidth="1"/>
    <col min="3609" max="3838" width="9.140625" style="5"/>
    <col min="3839" max="3849" width="4.140625" style="5" customWidth="1"/>
    <col min="3850" max="3850" width="5" style="5" customWidth="1"/>
    <col min="3851" max="3853" width="4.140625" style="5" customWidth="1"/>
    <col min="3854" max="3854" width="4.5703125" style="5" customWidth="1"/>
    <col min="3855" max="3861" width="3.28515625" style="5" customWidth="1"/>
    <col min="3862" max="3862" width="15" style="5" customWidth="1"/>
    <col min="3863" max="3863" width="15.28515625" style="5" customWidth="1"/>
    <col min="3864" max="3864" width="14.42578125" style="5" customWidth="1"/>
    <col min="3865" max="4094" width="9.140625" style="5"/>
    <col min="4095" max="4105" width="4.140625" style="5" customWidth="1"/>
    <col min="4106" max="4106" width="5" style="5" customWidth="1"/>
    <col min="4107" max="4109" width="4.140625" style="5" customWidth="1"/>
    <col min="4110" max="4110" width="4.5703125" style="5" customWidth="1"/>
    <col min="4111" max="4117" width="3.28515625" style="5" customWidth="1"/>
    <col min="4118" max="4118" width="15" style="5" customWidth="1"/>
    <col min="4119" max="4119" width="15.28515625" style="5" customWidth="1"/>
    <col min="4120" max="4120" width="14.42578125" style="5" customWidth="1"/>
    <col min="4121" max="4350" width="9.140625" style="5"/>
    <col min="4351" max="4361" width="4.140625" style="5" customWidth="1"/>
    <col min="4362" max="4362" width="5" style="5" customWidth="1"/>
    <col min="4363" max="4365" width="4.140625" style="5" customWidth="1"/>
    <col min="4366" max="4366" width="4.5703125" style="5" customWidth="1"/>
    <col min="4367" max="4373" width="3.28515625" style="5" customWidth="1"/>
    <col min="4374" max="4374" width="15" style="5" customWidth="1"/>
    <col min="4375" max="4375" width="15.28515625" style="5" customWidth="1"/>
    <col min="4376" max="4376" width="14.42578125" style="5" customWidth="1"/>
    <col min="4377" max="4606" width="9.140625" style="5"/>
    <col min="4607" max="4617" width="4.140625" style="5" customWidth="1"/>
    <col min="4618" max="4618" width="5" style="5" customWidth="1"/>
    <col min="4619" max="4621" width="4.140625" style="5" customWidth="1"/>
    <col min="4622" max="4622" width="4.5703125" style="5" customWidth="1"/>
    <col min="4623" max="4629" width="3.28515625" style="5" customWidth="1"/>
    <col min="4630" max="4630" width="15" style="5" customWidth="1"/>
    <col min="4631" max="4631" width="15.28515625" style="5" customWidth="1"/>
    <col min="4632" max="4632" width="14.42578125" style="5" customWidth="1"/>
    <col min="4633" max="4862" width="9.140625" style="5"/>
    <col min="4863" max="4873" width="4.140625" style="5" customWidth="1"/>
    <col min="4874" max="4874" width="5" style="5" customWidth="1"/>
    <col min="4875" max="4877" width="4.140625" style="5" customWidth="1"/>
    <col min="4878" max="4878" width="4.5703125" style="5" customWidth="1"/>
    <col min="4879" max="4885" width="3.28515625" style="5" customWidth="1"/>
    <col min="4886" max="4886" width="15" style="5" customWidth="1"/>
    <col min="4887" max="4887" width="15.28515625" style="5" customWidth="1"/>
    <col min="4888" max="4888" width="14.42578125" style="5" customWidth="1"/>
    <col min="4889" max="5118" width="9.140625" style="5"/>
    <col min="5119" max="5129" width="4.140625" style="5" customWidth="1"/>
    <col min="5130" max="5130" width="5" style="5" customWidth="1"/>
    <col min="5131" max="5133" width="4.140625" style="5" customWidth="1"/>
    <col min="5134" max="5134" width="4.5703125" style="5" customWidth="1"/>
    <col min="5135" max="5141" width="3.28515625" style="5" customWidth="1"/>
    <col min="5142" max="5142" width="15" style="5" customWidth="1"/>
    <col min="5143" max="5143" width="15.28515625" style="5" customWidth="1"/>
    <col min="5144" max="5144" width="14.42578125" style="5" customWidth="1"/>
    <col min="5145" max="5374" width="9.140625" style="5"/>
    <col min="5375" max="5385" width="4.140625" style="5" customWidth="1"/>
    <col min="5386" max="5386" width="5" style="5" customWidth="1"/>
    <col min="5387" max="5389" width="4.140625" style="5" customWidth="1"/>
    <col min="5390" max="5390" width="4.5703125" style="5" customWidth="1"/>
    <col min="5391" max="5397" width="3.28515625" style="5" customWidth="1"/>
    <col min="5398" max="5398" width="15" style="5" customWidth="1"/>
    <col min="5399" max="5399" width="15.28515625" style="5" customWidth="1"/>
    <col min="5400" max="5400" width="14.42578125" style="5" customWidth="1"/>
    <col min="5401" max="5630" width="9.140625" style="5"/>
    <col min="5631" max="5641" width="4.140625" style="5" customWidth="1"/>
    <col min="5642" max="5642" width="5" style="5" customWidth="1"/>
    <col min="5643" max="5645" width="4.140625" style="5" customWidth="1"/>
    <col min="5646" max="5646" width="4.5703125" style="5" customWidth="1"/>
    <col min="5647" max="5653" width="3.28515625" style="5" customWidth="1"/>
    <col min="5654" max="5654" width="15" style="5" customWidth="1"/>
    <col min="5655" max="5655" width="15.28515625" style="5" customWidth="1"/>
    <col min="5656" max="5656" width="14.42578125" style="5" customWidth="1"/>
    <col min="5657" max="5886" width="9.140625" style="5"/>
    <col min="5887" max="5897" width="4.140625" style="5" customWidth="1"/>
    <col min="5898" max="5898" width="5" style="5" customWidth="1"/>
    <col min="5899" max="5901" width="4.140625" style="5" customWidth="1"/>
    <col min="5902" max="5902" width="4.5703125" style="5" customWidth="1"/>
    <col min="5903" max="5909" width="3.28515625" style="5" customWidth="1"/>
    <col min="5910" max="5910" width="15" style="5" customWidth="1"/>
    <col min="5911" max="5911" width="15.28515625" style="5" customWidth="1"/>
    <col min="5912" max="5912" width="14.42578125" style="5" customWidth="1"/>
    <col min="5913" max="6142" width="9.140625" style="5"/>
    <col min="6143" max="6153" width="4.140625" style="5" customWidth="1"/>
    <col min="6154" max="6154" width="5" style="5" customWidth="1"/>
    <col min="6155" max="6157" width="4.140625" style="5" customWidth="1"/>
    <col min="6158" max="6158" width="4.5703125" style="5" customWidth="1"/>
    <col min="6159" max="6165" width="3.28515625" style="5" customWidth="1"/>
    <col min="6166" max="6166" width="15" style="5" customWidth="1"/>
    <col min="6167" max="6167" width="15.28515625" style="5" customWidth="1"/>
    <col min="6168" max="6168" width="14.42578125" style="5" customWidth="1"/>
    <col min="6169" max="6398" width="9.140625" style="5"/>
    <col min="6399" max="6409" width="4.140625" style="5" customWidth="1"/>
    <col min="6410" max="6410" width="5" style="5" customWidth="1"/>
    <col min="6411" max="6413" width="4.140625" style="5" customWidth="1"/>
    <col min="6414" max="6414" width="4.5703125" style="5" customWidth="1"/>
    <col min="6415" max="6421" width="3.28515625" style="5" customWidth="1"/>
    <col min="6422" max="6422" width="15" style="5" customWidth="1"/>
    <col min="6423" max="6423" width="15.28515625" style="5" customWidth="1"/>
    <col min="6424" max="6424" width="14.42578125" style="5" customWidth="1"/>
    <col min="6425" max="6654" width="9.140625" style="5"/>
    <col min="6655" max="6665" width="4.140625" style="5" customWidth="1"/>
    <col min="6666" max="6666" width="5" style="5" customWidth="1"/>
    <col min="6667" max="6669" width="4.140625" style="5" customWidth="1"/>
    <col min="6670" max="6670" width="4.5703125" style="5" customWidth="1"/>
    <col min="6671" max="6677" width="3.28515625" style="5" customWidth="1"/>
    <col min="6678" max="6678" width="15" style="5" customWidth="1"/>
    <col min="6679" max="6679" width="15.28515625" style="5" customWidth="1"/>
    <col min="6680" max="6680" width="14.42578125" style="5" customWidth="1"/>
    <col min="6681" max="6910" width="9.140625" style="5"/>
    <col min="6911" max="6921" width="4.140625" style="5" customWidth="1"/>
    <col min="6922" max="6922" width="5" style="5" customWidth="1"/>
    <col min="6923" max="6925" width="4.140625" style="5" customWidth="1"/>
    <col min="6926" max="6926" width="4.5703125" style="5" customWidth="1"/>
    <col min="6927" max="6933" width="3.28515625" style="5" customWidth="1"/>
    <col min="6934" max="6934" width="15" style="5" customWidth="1"/>
    <col min="6935" max="6935" width="15.28515625" style="5" customWidth="1"/>
    <col min="6936" max="6936" width="14.42578125" style="5" customWidth="1"/>
    <col min="6937" max="7166" width="9.140625" style="5"/>
    <col min="7167" max="7177" width="4.140625" style="5" customWidth="1"/>
    <col min="7178" max="7178" width="5" style="5" customWidth="1"/>
    <col min="7179" max="7181" width="4.140625" style="5" customWidth="1"/>
    <col min="7182" max="7182" width="4.5703125" style="5" customWidth="1"/>
    <col min="7183" max="7189" width="3.28515625" style="5" customWidth="1"/>
    <col min="7190" max="7190" width="15" style="5" customWidth="1"/>
    <col min="7191" max="7191" width="15.28515625" style="5" customWidth="1"/>
    <col min="7192" max="7192" width="14.42578125" style="5" customWidth="1"/>
    <col min="7193" max="7422" width="9.140625" style="5"/>
    <col min="7423" max="7433" width="4.140625" style="5" customWidth="1"/>
    <col min="7434" max="7434" width="5" style="5" customWidth="1"/>
    <col min="7435" max="7437" width="4.140625" style="5" customWidth="1"/>
    <col min="7438" max="7438" width="4.5703125" style="5" customWidth="1"/>
    <col min="7439" max="7445" width="3.28515625" style="5" customWidth="1"/>
    <col min="7446" max="7446" width="15" style="5" customWidth="1"/>
    <col min="7447" max="7447" width="15.28515625" style="5" customWidth="1"/>
    <col min="7448" max="7448" width="14.42578125" style="5" customWidth="1"/>
    <col min="7449" max="7678" width="9.140625" style="5"/>
    <col min="7679" max="7689" width="4.140625" style="5" customWidth="1"/>
    <col min="7690" max="7690" width="5" style="5" customWidth="1"/>
    <col min="7691" max="7693" width="4.140625" style="5" customWidth="1"/>
    <col min="7694" max="7694" width="4.5703125" style="5" customWidth="1"/>
    <col min="7695" max="7701" width="3.28515625" style="5" customWidth="1"/>
    <col min="7702" max="7702" width="15" style="5" customWidth="1"/>
    <col min="7703" max="7703" width="15.28515625" style="5" customWidth="1"/>
    <col min="7704" max="7704" width="14.42578125" style="5" customWidth="1"/>
    <col min="7705" max="7934" width="9.140625" style="5"/>
    <col min="7935" max="7945" width="4.140625" style="5" customWidth="1"/>
    <col min="7946" max="7946" width="5" style="5" customWidth="1"/>
    <col min="7947" max="7949" width="4.140625" style="5" customWidth="1"/>
    <col min="7950" max="7950" width="4.5703125" style="5" customWidth="1"/>
    <col min="7951" max="7957" width="3.28515625" style="5" customWidth="1"/>
    <col min="7958" max="7958" width="15" style="5" customWidth="1"/>
    <col min="7959" max="7959" width="15.28515625" style="5" customWidth="1"/>
    <col min="7960" max="7960" width="14.42578125" style="5" customWidth="1"/>
    <col min="7961" max="8190" width="9.140625" style="5"/>
    <col min="8191" max="8201" width="4.140625" style="5" customWidth="1"/>
    <col min="8202" max="8202" width="5" style="5" customWidth="1"/>
    <col min="8203" max="8205" width="4.140625" style="5" customWidth="1"/>
    <col min="8206" max="8206" width="4.5703125" style="5" customWidth="1"/>
    <col min="8207" max="8213" width="3.28515625" style="5" customWidth="1"/>
    <col min="8214" max="8214" width="15" style="5" customWidth="1"/>
    <col min="8215" max="8215" width="15.28515625" style="5" customWidth="1"/>
    <col min="8216" max="8216" width="14.42578125" style="5" customWidth="1"/>
    <col min="8217" max="8446" width="9.140625" style="5"/>
    <col min="8447" max="8457" width="4.140625" style="5" customWidth="1"/>
    <col min="8458" max="8458" width="5" style="5" customWidth="1"/>
    <col min="8459" max="8461" width="4.140625" style="5" customWidth="1"/>
    <col min="8462" max="8462" width="4.5703125" style="5" customWidth="1"/>
    <col min="8463" max="8469" width="3.28515625" style="5" customWidth="1"/>
    <col min="8470" max="8470" width="15" style="5" customWidth="1"/>
    <col min="8471" max="8471" width="15.28515625" style="5" customWidth="1"/>
    <col min="8472" max="8472" width="14.42578125" style="5" customWidth="1"/>
    <col min="8473" max="8702" width="9.140625" style="5"/>
    <col min="8703" max="8713" width="4.140625" style="5" customWidth="1"/>
    <col min="8714" max="8714" width="5" style="5" customWidth="1"/>
    <col min="8715" max="8717" width="4.140625" style="5" customWidth="1"/>
    <col min="8718" max="8718" width="4.5703125" style="5" customWidth="1"/>
    <col min="8719" max="8725" width="3.28515625" style="5" customWidth="1"/>
    <col min="8726" max="8726" width="15" style="5" customWidth="1"/>
    <col min="8727" max="8727" width="15.28515625" style="5" customWidth="1"/>
    <col min="8728" max="8728" width="14.42578125" style="5" customWidth="1"/>
    <col min="8729" max="8958" width="9.140625" style="5"/>
    <col min="8959" max="8969" width="4.140625" style="5" customWidth="1"/>
    <col min="8970" max="8970" width="5" style="5" customWidth="1"/>
    <col min="8971" max="8973" width="4.140625" style="5" customWidth="1"/>
    <col min="8974" max="8974" width="4.5703125" style="5" customWidth="1"/>
    <col min="8975" max="8981" width="3.28515625" style="5" customWidth="1"/>
    <col min="8982" max="8982" width="15" style="5" customWidth="1"/>
    <col min="8983" max="8983" width="15.28515625" style="5" customWidth="1"/>
    <col min="8984" max="8984" width="14.42578125" style="5" customWidth="1"/>
    <col min="8985" max="9214" width="9.140625" style="5"/>
    <col min="9215" max="9225" width="4.140625" style="5" customWidth="1"/>
    <col min="9226" max="9226" width="5" style="5" customWidth="1"/>
    <col min="9227" max="9229" width="4.140625" style="5" customWidth="1"/>
    <col min="9230" max="9230" width="4.5703125" style="5" customWidth="1"/>
    <col min="9231" max="9237" width="3.28515625" style="5" customWidth="1"/>
    <col min="9238" max="9238" width="15" style="5" customWidth="1"/>
    <col min="9239" max="9239" width="15.28515625" style="5" customWidth="1"/>
    <col min="9240" max="9240" width="14.42578125" style="5" customWidth="1"/>
    <col min="9241" max="9470" width="9.140625" style="5"/>
    <col min="9471" max="9481" width="4.140625" style="5" customWidth="1"/>
    <col min="9482" max="9482" width="5" style="5" customWidth="1"/>
    <col min="9483" max="9485" width="4.140625" style="5" customWidth="1"/>
    <col min="9486" max="9486" width="4.5703125" style="5" customWidth="1"/>
    <col min="9487" max="9493" width="3.28515625" style="5" customWidth="1"/>
    <col min="9494" max="9494" width="15" style="5" customWidth="1"/>
    <col min="9495" max="9495" width="15.28515625" style="5" customWidth="1"/>
    <col min="9496" max="9496" width="14.42578125" style="5" customWidth="1"/>
    <col min="9497" max="9726" width="9.140625" style="5"/>
    <col min="9727" max="9737" width="4.140625" style="5" customWidth="1"/>
    <col min="9738" max="9738" width="5" style="5" customWidth="1"/>
    <col min="9739" max="9741" width="4.140625" style="5" customWidth="1"/>
    <col min="9742" max="9742" width="4.5703125" style="5" customWidth="1"/>
    <col min="9743" max="9749" width="3.28515625" style="5" customWidth="1"/>
    <col min="9750" max="9750" width="15" style="5" customWidth="1"/>
    <col min="9751" max="9751" width="15.28515625" style="5" customWidth="1"/>
    <col min="9752" max="9752" width="14.42578125" style="5" customWidth="1"/>
    <col min="9753" max="9982" width="9.140625" style="5"/>
    <col min="9983" max="9993" width="4.140625" style="5" customWidth="1"/>
    <col min="9994" max="9994" width="5" style="5" customWidth="1"/>
    <col min="9995" max="9997" width="4.140625" style="5" customWidth="1"/>
    <col min="9998" max="9998" width="4.5703125" style="5" customWidth="1"/>
    <col min="9999" max="10005" width="3.28515625" style="5" customWidth="1"/>
    <col min="10006" max="10006" width="15" style="5" customWidth="1"/>
    <col min="10007" max="10007" width="15.28515625" style="5" customWidth="1"/>
    <col min="10008" max="10008" width="14.42578125" style="5" customWidth="1"/>
    <col min="10009" max="10238" width="9.140625" style="5"/>
    <col min="10239" max="10249" width="4.140625" style="5" customWidth="1"/>
    <col min="10250" max="10250" width="5" style="5" customWidth="1"/>
    <col min="10251" max="10253" width="4.140625" style="5" customWidth="1"/>
    <col min="10254" max="10254" width="4.5703125" style="5" customWidth="1"/>
    <col min="10255" max="10261" width="3.28515625" style="5" customWidth="1"/>
    <col min="10262" max="10262" width="15" style="5" customWidth="1"/>
    <col min="10263" max="10263" width="15.28515625" style="5" customWidth="1"/>
    <col min="10264" max="10264" width="14.42578125" style="5" customWidth="1"/>
    <col min="10265" max="10494" width="9.140625" style="5"/>
    <col min="10495" max="10505" width="4.140625" style="5" customWidth="1"/>
    <col min="10506" max="10506" width="5" style="5" customWidth="1"/>
    <col min="10507" max="10509" width="4.140625" style="5" customWidth="1"/>
    <col min="10510" max="10510" width="4.5703125" style="5" customWidth="1"/>
    <col min="10511" max="10517" width="3.28515625" style="5" customWidth="1"/>
    <col min="10518" max="10518" width="15" style="5" customWidth="1"/>
    <col min="10519" max="10519" width="15.28515625" style="5" customWidth="1"/>
    <col min="10520" max="10520" width="14.42578125" style="5" customWidth="1"/>
    <col min="10521" max="10750" width="9.140625" style="5"/>
    <col min="10751" max="10761" width="4.140625" style="5" customWidth="1"/>
    <col min="10762" max="10762" width="5" style="5" customWidth="1"/>
    <col min="10763" max="10765" width="4.140625" style="5" customWidth="1"/>
    <col min="10766" max="10766" width="4.5703125" style="5" customWidth="1"/>
    <col min="10767" max="10773" width="3.28515625" style="5" customWidth="1"/>
    <col min="10774" max="10774" width="15" style="5" customWidth="1"/>
    <col min="10775" max="10775" width="15.28515625" style="5" customWidth="1"/>
    <col min="10776" max="10776" width="14.42578125" style="5" customWidth="1"/>
    <col min="10777" max="11006" width="9.140625" style="5"/>
    <col min="11007" max="11017" width="4.140625" style="5" customWidth="1"/>
    <col min="11018" max="11018" width="5" style="5" customWidth="1"/>
    <col min="11019" max="11021" width="4.140625" style="5" customWidth="1"/>
    <col min="11022" max="11022" width="4.5703125" style="5" customWidth="1"/>
    <col min="11023" max="11029" width="3.28515625" style="5" customWidth="1"/>
    <col min="11030" max="11030" width="15" style="5" customWidth="1"/>
    <col min="11031" max="11031" width="15.28515625" style="5" customWidth="1"/>
    <col min="11032" max="11032" width="14.42578125" style="5" customWidth="1"/>
    <col min="11033" max="11262" width="9.140625" style="5"/>
    <col min="11263" max="11273" width="4.140625" style="5" customWidth="1"/>
    <col min="11274" max="11274" width="5" style="5" customWidth="1"/>
    <col min="11275" max="11277" width="4.140625" style="5" customWidth="1"/>
    <col min="11278" max="11278" width="4.5703125" style="5" customWidth="1"/>
    <col min="11279" max="11285" width="3.28515625" style="5" customWidth="1"/>
    <col min="11286" max="11286" width="15" style="5" customWidth="1"/>
    <col min="11287" max="11287" width="15.28515625" style="5" customWidth="1"/>
    <col min="11288" max="11288" width="14.42578125" style="5" customWidth="1"/>
    <col min="11289" max="11518" width="9.140625" style="5"/>
    <col min="11519" max="11529" width="4.140625" style="5" customWidth="1"/>
    <col min="11530" max="11530" width="5" style="5" customWidth="1"/>
    <col min="11531" max="11533" width="4.140625" style="5" customWidth="1"/>
    <col min="11534" max="11534" width="4.5703125" style="5" customWidth="1"/>
    <col min="11535" max="11541" width="3.28515625" style="5" customWidth="1"/>
    <col min="11542" max="11542" width="15" style="5" customWidth="1"/>
    <col min="11543" max="11543" width="15.28515625" style="5" customWidth="1"/>
    <col min="11544" max="11544" width="14.42578125" style="5" customWidth="1"/>
    <col min="11545" max="11774" width="9.140625" style="5"/>
    <col min="11775" max="11785" width="4.140625" style="5" customWidth="1"/>
    <col min="11786" max="11786" width="5" style="5" customWidth="1"/>
    <col min="11787" max="11789" width="4.140625" style="5" customWidth="1"/>
    <col min="11790" max="11790" width="4.5703125" style="5" customWidth="1"/>
    <col min="11791" max="11797" width="3.28515625" style="5" customWidth="1"/>
    <col min="11798" max="11798" width="15" style="5" customWidth="1"/>
    <col min="11799" max="11799" width="15.28515625" style="5" customWidth="1"/>
    <col min="11800" max="11800" width="14.42578125" style="5" customWidth="1"/>
    <col min="11801" max="12030" width="9.140625" style="5"/>
    <col min="12031" max="12041" width="4.140625" style="5" customWidth="1"/>
    <col min="12042" max="12042" width="5" style="5" customWidth="1"/>
    <col min="12043" max="12045" width="4.140625" style="5" customWidth="1"/>
    <col min="12046" max="12046" width="4.5703125" style="5" customWidth="1"/>
    <col min="12047" max="12053" width="3.28515625" style="5" customWidth="1"/>
    <col min="12054" max="12054" width="15" style="5" customWidth="1"/>
    <col min="12055" max="12055" width="15.28515625" style="5" customWidth="1"/>
    <col min="12056" max="12056" width="14.42578125" style="5" customWidth="1"/>
    <col min="12057" max="12286" width="9.140625" style="5"/>
    <col min="12287" max="12297" width="4.140625" style="5" customWidth="1"/>
    <col min="12298" max="12298" width="5" style="5" customWidth="1"/>
    <col min="12299" max="12301" width="4.140625" style="5" customWidth="1"/>
    <col min="12302" max="12302" width="4.5703125" style="5" customWidth="1"/>
    <col min="12303" max="12309" width="3.28515625" style="5" customWidth="1"/>
    <col min="12310" max="12310" width="15" style="5" customWidth="1"/>
    <col min="12311" max="12311" width="15.28515625" style="5" customWidth="1"/>
    <col min="12312" max="12312" width="14.42578125" style="5" customWidth="1"/>
    <col min="12313" max="12542" width="9.140625" style="5"/>
    <col min="12543" max="12553" width="4.140625" style="5" customWidth="1"/>
    <col min="12554" max="12554" width="5" style="5" customWidth="1"/>
    <col min="12555" max="12557" width="4.140625" style="5" customWidth="1"/>
    <col min="12558" max="12558" width="4.5703125" style="5" customWidth="1"/>
    <col min="12559" max="12565" width="3.28515625" style="5" customWidth="1"/>
    <col min="12566" max="12566" width="15" style="5" customWidth="1"/>
    <col min="12567" max="12567" width="15.28515625" style="5" customWidth="1"/>
    <col min="12568" max="12568" width="14.42578125" style="5" customWidth="1"/>
    <col min="12569" max="12798" width="9.140625" style="5"/>
    <col min="12799" max="12809" width="4.140625" style="5" customWidth="1"/>
    <col min="12810" max="12810" width="5" style="5" customWidth="1"/>
    <col min="12811" max="12813" width="4.140625" style="5" customWidth="1"/>
    <col min="12814" max="12814" width="4.5703125" style="5" customWidth="1"/>
    <col min="12815" max="12821" width="3.28515625" style="5" customWidth="1"/>
    <col min="12822" max="12822" width="15" style="5" customWidth="1"/>
    <col min="12823" max="12823" width="15.28515625" style="5" customWidth="1"/>
    <col min="12824" max="12824" width="14.42578125" style="5" customWidth="1"/>
    <col min="12825" max="13054" width="9.140625" style="5"/>
    <col min="13055" max="13065" width="4.140625" style="5" customWidth="1"/>
    <col min="13066" max="13066" width="5" style="5" customWidth="1"/>
    <col min="13067" max="13069" width="4.140625" style="5" customWidth="1"/>
    <col min="13070" max="13070" width="4.5703125" style="5" customWidth="1"/>
    <col min="13071" max="13077" width="3.28515625" style="5" customWidth="1"/>
    <col min="13078" max="13078" width="15" style="5" customWidth="1"/>
    <col min="13079" max="13079" width="15.28515625" style="5" customWidth="1"/>
    <col min="13080" max="13080" width="14.42578125" style="5" customWidth="1"/>
    <col min="13081" max="13310" width="9.140625" style="5"/>
    <col min="13311" max="13321" width="4.140625" style="5" customWidth="1"/>
    <col min="13322" max="13322" width="5" style="5" customWidth="1"/>
    <col min="13323" max="13325" width="4.140625" style="5" customWidth="1"/>
    <col min="13326" max="13326" width="4.5703125" style="5" customWidth="1"/>
    <col min="13327" max="13333" width="3.28515625" style="5" customWidth="1"/>
    <col min="13334" max="13334" width="15" style="5" customWidth="1"/>
    <col min="13335" max="13335" width="15.28515625" style="5" customWidth="1"/>
    <col min="13336" max="13336" width="14.42578125" style="5" customWidth="1"/>
    <col min="13337" max="13566" width="9.140625" style="5"/>
    <col min="13567" max="13577" width="4.140625" style="5" customWidth="1"/>
    <col min="13578" max="13578" width="5" style="5" customWidth="1"/>
    <col min="13579" max="13581" width="4.140625" style="5" customWidth="1"/>
    <col min="13582" max="13582" width="4.5703125" style="5" customWidth="1"/>
    <col min="13583" max="13589" width="3.28515625" style="5" customWidth="1"/>
    <col min="13590" max="13590" width="15" style="5" customWidth="1"/>
    <col min="13591" max="13591" width="15.28515625" style="5" customWidth="1"/>
    <col min="13592" max="13592" width="14.42578125" style="5" customWidth="1"/>
    <col min="13593" max="13822" width="9.140625" style="5"/>
    <col min="13823" max="13833" width="4.140625" style="5" customWidth="1"/>
    <col min="13834" max="13834" width="5" style="5" customWidth="1"/>
    <col min="13835" max="13837" width="4.140625" style="5" customWidth="1"/>
    <col min="13838" max="13838" width="4.5703125" style="5" customWidth="1"/>
    <col min="13839" max="13845" width="3.28515625" style="5" customWidth="1"/>
    <col min="13846" max="13846" width="15" style="5" customWidth="1"/>
    <col min="13847" max="13847" width="15.28515625" style="5" customWidth="1"/>
    <col min="13848" max="13848" width="14.42578125" style="5" customWidth="1"/>
    <col min="13849" max="14078" width="9.140625" style="5"/>
    <col min="14079" max="14089" width="4.140625" style="5" customWidth="1"/>
    <col min="14090" max="14090" width="5" style="5" customWidth="1"/>
    <col min="14091" max="14093" width="4.140625" style="5" customWidth="1"/>
    <col min="14094" max="14094" width="4.5703125" style="5" customWidth="1"/>
    <col min="14095" max="14101" width="3.28515625" style="5" customWidth="1"/>
    <col min="14102" max="14102" width="15" style="5" customWidth="1"/>
    <col min="14103" max="14103" width="15.28515625" style="5" customWidth="1"/>
    <col min="14104" max="14104" width="14.42578125" style="5" customWidth="1"/>
    <col min="14105" max="14334" width="9.140625" style="5"/>
    <col min="14335" max="14345" width="4.140625" style="5" customWidth="1"/>
    <col min="14346" max="14346" width="5" style="5" customWidth="1"/>
    <col min="14347" max="14349" width="4.140625" style="5" customWidth="1"/>
    <col min="14350" max="14350" width="4.5703125" style="5" customWidth="1"/>
    <col min="14351" max="14357" width="3.28515625" style="5" customWidth="1"/>
    <col min="14358" max="14358" width="15" style="5" customWidth="1"/>
    <col min="14359" max="14359" width="15.28515625" style="5" customWidth="1"/>
    <col min="14360" max="14360" width="14.42578125" style="5" customWidth="1"/>
    <col min="14361" max="14590" width="9.140625" style="5"/>
    <col min="14591" max="14601" width="4.140625" style="5" customWidth="1"/>
    <col min="14602" max="14602" width="5" style="5" customWidth="1"/>
    <col min="14603" max="14605" width="4.140625" style="5" customWidth="1"/>
    <col min="14606" max="14606" width="4.5703125" style="5" customWidth="1"/>
    <col min="14607" max="14613" width="3.28515625" style="5" customWidth="1"/>
    <col min="14614" max="14614" width="15" style="5" customWidth="1"/>
    <col min="14615" max="14615" width="15.28515625" style="5" customWidth="1"/>
    <col min="14616" max="14616" width="14.42578125" style="5" customWidth="1"/>
    <col min="14617" max="14846" width="9.140625" style="5"/>
    <col min="14847" max="14857" width="4.140625" style="5" customWidth="1"/>
    <col min="14858" max="14858" width="5" style="5" customWidth="1"/>
    <col min="14859" max="14861" width="4.140625" style="5" customWidth="1"/>
    <col min="14862" max="14862" width="4.5703125" style="5" customWidth="1"/>
    <col min="14863" max="14869" width="3.28515625" style="5" customWidth="1"/>
    <col min="14870" max="14870" width="15" style="5" customWidth="1"/>
    <col min="14871" max="14871" width="15.28515625" style="5" customWidth="1"/>
    <col min="14872" max="14872" width="14.42578125" style="5" customWidth="1"/>
    <col min="14873" max="15102" width="9.140625" style="5"/>
    <col min="15103" max="15113" width="4.140625" style="5" customWidth="1"/>
    <col min="15114" max="15114" width="5" style="5" customWidth="1"/>
    <col min="15115" max="15117" width="4.140625" style="5" customWidth="1"/>
    <col min="15118" max="15118" width="4.5703125" style="5" customWidth="1"/>
    <col min="15119" max="15125" width="3.28515625" style="5" customWidth="1"/>
    <col min="15126" max="15126" width="15" style="5" customWidth="1"/>
    <col min="15127" max="15127" width="15.28515625" style="5" customWidth="1"/>
    <col min="15128" max="15128" width="14.42578125" style="5" customWidth="1"/>
    <col min="15129" max="15358" width="9.140625" style="5"/>
    <col min="15359" max="15369" width="4.140625" style="5" customWidth="1"/>
    <col min="15370" max="15370" width="5" style="5" customWidth="1"/>
    <col min="15371" max="15373" width="4.140625" style="5" customWidth="1"/>
    <col min="15374" max="15374" width="4.5703125" style="5" customWidth="1"/>
    <col min="15375" max="15381" width="3.28515625" style="5" customWidth="1"/>
    <col min="15382" max="15382" width="15" style="5" customWidth="1"/>
    <col min="15383" max="15383" width="15.28515625" style="5" customWidth="1"/>
    <col min="15384" max="15384" width="14.42578125" style="5" customWidth="1"/>
    <col min="15385" max="15614" width="9.140625" style="5"/>
    <col min="15615" max="15625" width="4.140625" style="5" customWidth="1"/>
    <col min="15626" max="15626" width="5" style="5" customWidth="1"/>
    <col min="15627" max="15629" width="4.140625" style="5" customWidth="1"/>
    <col min="15630" max="15630" width="4.5703125" style="5" customWidth="1"/>
    <col min="15631" max="15637" width="3.28515625" style="5" customWidth="1"/>
    <col min="15638" max="15638" width="15" style="5" customWidth="1"/>
    <col min="15639" max="15639" width="15.28515625" style="5" customWidth="1"/>
    <col min="15640" max="15640" width="14.42578125" style="5" customWidth="1"/>
    <col min="15641" max="15870" width="9.140625" style="5"/>
    <col min="15871" max="15881" width="4.140625" style="5" customWidth="1"/>
    <col min="15882" max="15882" width="5" style="5" customWidth="1"/>
    <col min="15883" max="15885" width="4.140625" style="5" customWidth="1"/>
    <col min="15886" max="15886" width="4.5703125" style="5" customWidth="1"/>
    <col min="15887" max="15893" width="3.28515625" style="5" customWidth="1"/>
    <col min="15894" max="15894" width="15" style="5" customWidth="1"/>
    <col min="15895" max="15895" width="15.28515625" style="5" customWidth="1"/>
    <col min="15896" max="15896" width="14.42578125" style="5" customWidth="1"/>
    <col min="15897" max="16126" width="9.140625" style="5"/>
    <col min="16127" max="16137" width="4.140625" style="5" customWidth="1"/>
    <col min="16138" max="16138" width="5" style="5" customWidth="1"/>
    <col min="16139" max="16141" width="4.140625" style="5" customWidth="1"/>
    <col min="16142" max="16142" width="4.5703125" style="5" customWidth="1"/>
    <col min="16143" max="16149" width="3.28515625" style="5" customWidth="1"/>
    <col min="16150" max="16150" width="15" style="5" customWidth="1"/>
    <col min="16151" max="16151" width="15.28515625" style="5" customWidth="1"/>
    <col min="16152" max="16152" width="14.42578125" style="5" customWidth="1"/>
    <col min="16153" max="16384" width="9.140625" style="5"/>
  </cols>
  <sheetData>
    <row r="1" spans="1:8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8">
      <c r="A2" s="26" t="s">
        <v>153</v>
      </c>
      <c r="B2" s="1120">
        <f>Деклар!D5</f>
        <v>111111111111</v>
      </c>
      <c r="C2" s="1120"/>
      <c r="D2" s="32"/>
      <c r="E2" s="1120"/>
      <c r="F2" s="1120"/>
    </row>
    <row r="3" spans="1:8">
      <c r="A3" s="26" t="s">
        <v>565</v>
      </c>
      <c r="B3" s="498"/>
      <c r="C3" s="498" t="str">
        <f>Деклар!G7</f>
        <v>2020 год</v>
      </c>
      <c r="D3" s="498"/>
      <c r="E3" s="364"/>
      <c r="F3" s="364"/>
    </row>
    <row r="4" spans="1:8">
      <c r="A4" s="1225" t="s">
        <v>114</v>
      </c>
      <c r="B4" s="1225"/>
      <c r="C4" s="1225"/>
      <c r="D4" s="1225"/>
      <c r="E4" s="1225"/>
      <c r="F4" s="1225"/>
    </row>
    <row r="5" spans="1:8" ht="26.25" customHeight="1">
      <c r="A5" s="933" t="s">
        <v>730</v>
      </c>
      <c r="B5" s="933"/>
      <c r="C5" s="933"/>
      <c r="D5" s="933"/>
      <c r="E5" s="933"/>
      <c r="F5" s="933"/>
    </row>
    <row r="6" spans="1:8" ht="13.5" thickBot="1">
      <c r="A6" s="1026"/>
      <c r="B6" s="1026"/>
      <c r="C6" s="1026"/>
      <c r="D6" s="1026"/>
      <c r="E6" s="1026"/>
      <c r="F6" s="1026"/>
    </row>
    <row r="7" spans="1:8" ht="102.75" thickBot="1">
      <c r="A7" s="118" t="s">
        <v>242</v>
      </c>
      <c r="B7" s="190" t="s">
        <v>477</v>
      </c>
      <c r="C7" s="191" t="s">
        <v>132</v>
      </c>
      <c r="D7" s="190" t="s">
        <v>462</v>
      </c>
      <c r="E7" s="192" t="s">
        <v>478</v>
      </c>
      <c r="F7" s="193" t="s">
        <v>574</v>
      </c>
    </row>
    <row r="8" spans="1:8" ht="13.5" thickBot="1">
      <c r="A8" s="499">
        <v>1</v>
      </c>
      <c r="B8" s="499">
        <v>2</v>
      </c>
      <c r="C8" s="499">
        <v>3</v>
      </c>
      <c r="D8" s="499">
        <v>4</v>
      </c>
      <c r="E8" s="512">
        <v>5</v>
      </c>
      <c r="F8" s="513">
        <v>6</v>
      </c>
    </row>
    <row r="9" spans="1:8">
      <c r="A9" s="544"/>
      <c r="B9" s="544"/>
      <c r="C9" s="544"/>
      <c r="D9" s="545"/>
      <c r="E9" s="722"/>
      <c r="F9" s="597"/>
    </row>
    <row r="10" spans="1:8">
      <c r="A10" s="544"/>
      <c r="B10" s="544"/>
      <c r="C10" s="544"/>
      <c r="D10" s="545"/>
      <c r="E10" s="645"/>
      <c r="F10" s="723"/>
    </row>
    <row r="11" spans="1:8">
      <c r="A11" s="539"/>
      <c r="B11" s="539"/>
      <c r="C11" s="539"/>
      <c r="D11" s="539"/>
      <c r="E11" s="616"/>
      <c r="F11" s="617"/>
    </row>
    <row r="12" spans="1:8" ht="26.25" thickBot="1">
      <c r="A12" s="557"/>
      <c r="B12" s="557"/>
      <c r="C12" s="557"/>
      <c r="D12" s="557"/>
      <c r="E12" s="693"/>
      <c r="F12" s="694"/>
      <c r="G12" s="83" t="s">
        <v>858</v>
      </c>
      <c r="H12" s="83" t="s">
        <v>859</v>
      </c>
    </row>
    <row r="13" spans="1:8" ht="50.25" customHeight="1" thickBot="1">
      <c r="A13" s="43"/>
      <c r="B13" s="937" t="s">
        <v>731</v>
      </c>
      <c r="C13" s="938"/>
      <c r="D13" s="938"/>
      <c r="E13" s="939"/>
      <c r="F13" s="516">
        <f>SUM(F9:F12)</f>
        <v>0</v>
      </c>
      <c r="G13" s="539"/>
      <c r="H13" s="82">
        <f>F13-G13</f>
        <v>0</v>
      </c>
    </row>
    <row r="15" spans="1:8" ht="27" customHeight="1">
      <c r="B15" s="69" t="s">
        <v>119</v>
      </c>
      <c r="C15" s="83"/>
      <c r="D15" s="83"/>
    </row>
    <row r="16" spans="1:8">
      <c r="C16" s="5" t="s">
        <v>120</v>
      </c>
      <c r="D16" s="5" t="s">
        <v>218</v>
      </c>
    </row>
  </sheetData>
  <mergeCells count="6">
    <mergeCell ref="B13:E13"/>
    <mergeCell ref="B2:C2"/>
    <mergeCell ref="E2:F2"/>
    <mergeCell ref="A4:F4"/>
    <mergeCell ref="A5:F5"/>
    <mergeCell ref="A6:F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8" sqref="J8"/>
    </sheetView>
  </sheetViews>
  <sheetFormatPr defaultColWidth="20" defaultRowHeight="12.75"/>
  <cols>
    <col min="1" max="1" width="8.28515625" style="5" customWidth="1"/>
    <col min="2" max="2" width="30.42578125" style="5" customWidth="1"/>
    <col min="3" max="6" width="20" style="7"/>
    <col min="7" max="16384" width="20" style="5"/>
  </cols>
  <sheetData>
    <row r="1" spans="1:9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9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9" ht="14.25">
      <c r="A3" s="26" t="s">
        <v>565</v>
      </c>
      <c r="B3" s="291"/>
      <c r="C3" s="291" t="str">
        <f>Деклар!G7</f>
        <v>2020 год</v>
      </c>
      <c r="D3" s="291"/>
      <c r="E3" s="293"/>
      <c r="F3" s="293"/>
    </row>
    <row r="4" spans="1:9" ht="14.25">
      <c r="A4" s="26"/>
      <c r="B4" s="291"/>
      <c r="C4" s="291"/>
      <c r="D4" s="291"/>
      <c r="E4" s="291"/>
      <c r="F4" s="293"/>
      <c r="G4" s="293"/>
      <c r="H4" s="293"/>
    </row>
    <row r="5" spans="1:9" s="185" customFormat="1" ht="27.75" customHeight="1">
      <c r="A5" s="1025" t="s">
        <v>114</v>
      </c>
      <c r="B5" s="1025"/>
      <c r="C5" s="1025"/>
      <c r="D5" s="1025"/>
      <c r="E5" s="1025"/>
      <c r="F5" s="1025"/>
      <c r="G5" s="1025"/>
      <c r="H5" s="1025"/>
    </row>
    <row r="6" spans="1:9" s="185" customFormat="1" ht="15.75">
      <c r="A6" s="1229" t="s">
        <v>749</v>
      </c>
      <c r="B6" s="1229"/>
      <c r="C6" s="1229"/>
      <c r="D6" s="1229"/>
      <c r="E6" s="1229"/>
      <c r="F6" s="1229"/>
      <c r="G6" s="1229"/>
      <c r="H6" s="1229"/>
    </row>
    <row r="7" spans="1:9" s="185" customFormat="1" ht="16.5" thickBot="1">
      <c r="A7" s="1230"/>
      <c r="B7" s="1230"/>
      <c r="C7" s="1230"/>
      <c r="D7" s="1230"/>
      <c r="E7" s="1230"/>
      <c r="F7" s="1230"/>
      <c r="G7" s="1230"/>
      <c r="H7" s="1230"/>
    </row>
    <row r="8" spans="1:9" s="185" customFormat="1" ht="95.25" thickBot="1">
      <c r="A8" s="310" t="s">
        <v>242</v>
      </c>
      <c r="B8" s="311" t="s">
        <v>732</v>
      </c>
      <c r="C8" s="311" t="s">
        <v>733</v>
      </c>
      <c r="D8" s="311" t="s">
        <v>734</v>
      </c>
      <c r="E8" s="311" t="s">
        <v>735</v>
      </c>
      <c r="F8" s="312" t="s">
        <v>736</v>
      </c>
      <c r="G8" s="313" t="s">
        <v>737</v>
      </c>
      <c r="H8" s="314" t="s">
        <v>738</v>
      </c>
      <c r="I8" s="311" t="s">
        <v>739</v>
      </c>
    </row>
    <row r="9" spans="1:9" s="185" customFormat="1" ht="16.5" thickBot="1">
      <c r="A9" s="315"/>
      <c r="B9" s="316" t="s">
        <v>740</v>
      </c>
      <c r="C9" s="316" t="s">
        <v>741</v>
      </c>
      <c r="D9" s="317" t="s">
        <v>742</v>
      </c>
      <c r="E9" s="318" t="s">
        <v>743</v>
      </c>
      <c r="F9" s="296" t="s">
        <v>744</v>
      </c>
      <c r="G9" s="319"/>
      <c r="H9" s="318" t="s">
        <v>745</v>
      </c>
      <c r="I9" s="320" t="s">
        <v>746</v>
      </c>
    </row>
    <row r="10" spans="1:9" s="185" customFormat="1" ht="16.5" thickBot="1">
      <c r="A10" s="315">
        <v>1</v>
      </c>
      <c r="B10" s="316">
        <v>2</v>
      </c>
      <c r="C10" s="316">
        <v>3</v>
      </c>
      <c r="D10" s="317">
        <v>4</v>
      </c>
      <c r="E10" s="318">
        <v>5</v>
      </c>
      <c r="F10" s="296">
        <v>6</v>
      </c>
      <c r="G10" s="319">
        <v>7</v>
      </c>
      <c r="H10" s="321">
        <v>8</v>
      </c>
      <c r="I10" s="320">
        <v>9</v>
      </c>
    </row>
    <row r="11" spans="1:9" s="185" customFormat="1" ht="15.75">
      <c r="A11" s="724">
        <v>1</v>
      </c>
      <c r="B11" s="724"/>
      <c r="C11" s="724"/>
      <c r="D11" s="725"/>
      <c r="E11" s="726"/>
      <c r="F11" s="727"/>
      <c r="G11" s="728"/>
      <c r="H11" s="729"/>
      <c r="I11" s="730"/>
    </row>
    <row r="12" spans="1:9" s="185" customFormat="1" ht="15.75">
      <c r="A12" s="724">
        <v>2</v>
      </c>
      <c r="B12" s="724"/>
      <c r="C12" s="724"/>
      <c r="D12" s="725"/>
      <c r="E12" s="726"/>
      <c r="F12" s="731"/>
      <c r="G12" s="732"/>
      <c r="H12" s="729"/>
      <c r="I12" s="730"/>
    </row>
    <row r="13" spans="1:9" s="185" customFormat="1" ht="15.75">
      <c r="A13" s="724">
        <v>3</v>
      </c>
      <c r="B13" s="724"/>
      <c r="C13" s="724"/>
      <c r="D13" s="725"/>
      <c r="E13" s="726"/>
      <c r="F13" s="727"/>
      <c r="G13" s="728"/>
      <c r="H13" s="729"/>
      <c r="I13" s="730"/>
    </row>
    <row r="14" spans="1:9" s="185" customFormat="1" ht="15.75">
      <c r="A14" s="724"/>
      <c r="B14" s="724"/>
      <c r="C14" s="724"/>
      <c r="D14" s="725"/>
      <c r="E14" s="726"/>
      <c r="F14" s="727"/>
      <c r="G14" s="728"/>
      <c r="H14" s="729"/>
      <c r="I14" s="730"/>
    </row>
    <row r="15" spans="1:9" s="185" customFormat="1" ht="15.75">
      <c r="A15" s="733"/>
      <c r="B15" s="733"/>
      <c r="C15" s="733"/>
      <c r="D15" s="733"/>
      <c r="E15" s="734"/>
      <c r="F15" s="734"/>
      <c r="G15" s="735"/>
      <c r="H15" s="736"/>
      <c r="I15" s="735"/>
    </row>
    <row r="16" spans="1:9" s="185" customFormat="1" ht="16.5" thickBot="1">
      <c r="A16" s="737"/>
      <c r="B16" s="737"/>
      <c r="C16" s="737"/>
      <c r="D16" s="737"/>
      <c r="E16" s="738"/>
      <c r="F16" s="739"/>
      <c r="G16" s="740"/>
      <c r="H16" s="741"/>
      <c r="I16" s="740"/>
    </row>
    <row r="17" spans="1:11" ht="16.5" thickBot="1">
      <c r="A17" s="304"/>
      <c r="B17" s="1226" t="s">
        <v>747</v>
      </c>
      <c r="C17" s="1227"/>
      <c r="D17" s="1227"/>
      <c r="E17" s="1227"/>
      <c r="F17" s="1227"/>
      <c r="G17" s="1228"/>
      <c r="H17" s="305">
        <f>SUM(H11:H16)</f>
        <v>0</v>
      </c>
      <c r="I17" s="306" t="s">
        <v>251</v>
      </c>
      <c r="J17" s="83" t="s">
        <v>858</v>
      </c>
      <c r="K17" s="83" t="s">
        <v>859</v>
      </c>
    </row>
    <row r="18" spans="1:11" ht="16.5" thickBot="1">
      <c r="A18" s="307"/>
      <c r="B18" s="1226" t="s">
        <v>748</v>
      </c>
      <c r="C18" s="1227"/>
      <c r="D18" s="1227"/>
      <c r="E18" s="1227"/>
      <c r="F18" s="1227"/>
      <c r="G18" s="1227"/>
      <c r="H18" s="1227"/>
      <c r="I18" s="308">
        <f>SUM(I11:I17)</f>
        <v>0</v>
      </c>
      <c r="J18" s="539"/>
      <c r="K18" s="82">
        <f>I18-J18</f>
        <v>0</v>
      </c>
    </row>
    <row r="19" spans="1:11">
      <c r="G19" s="7"/>
      <c r="H19" s="7"/>
    </row>
    <row r="20" spans="1:11">
      <c r="B20" s="69" t="s">
        <v>119</v>
      </c>
      <c r="C20" s="12"/>
      <c r="D20" s="12"/>
      <c r="E20" s="309"/>
      <c r="G20" s="7"/>
      <c r="H20" s="7"/>
    </row>
    <row r="21" spans="1:11">
      <c r="C21" s="7" t="s">
        <v>120</v>
      </c>
      <c r="D21" s="7" t="s">
        <v>218</v>
      </c>
      <c r="G21" s="7"/>
      <c r="H21" s="7"/>
    </row>
    <row r="22" spans="1:11">
      <c r="G22" s="7"/>
      <c r="H22" s="7"/>
    </row>
  </sheetData>
  <mergeCells count="7">
    <mergeCell ref="B17:G17"/>
    <mergeCell ref="B18:H18"/>
    <mergeCell ref="B2:C2"/>
    <mergeCell ref="E2:F2"/>
    <mergeCell ref="A5:H5"/>
    <mergeCell ref="A6:H6"/>
    <mergeCell ref="A7:H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G14" sqref="G14"/>
    </sheetView>
  </sheetViews>
  <sheetFormatPr defaultRowHeight="12.75"/>
  <cols>
    <col min="1" max="1" width="5.5703125" style="5" customWidth="1"/>
    <col min="2" max="2" width="24.140625" style="5" customWidth="1"/>
    <col min="3" max="3" width="19.140625" style="7" customWidth="1"/>
    <col min="4" max="4" width="28.140625" style="7" customWidth="1"/>
    <col min="5" max="5" width="16.28515625" style="7" customWidth="1"/>
    <col min="6" max="6" width="18.7109375" style="7" customWidth="1"/>
    <col min="7" max="8" width="12.42578125" style="5" customWidth="1"/>
    <col min="9" max="9" width="4.140625" style="5" customWidth="1"/>
    <col min="10" max="10" width="5" style="5" customWidth="1"/>
    <col min="11" max="13" width="4.140625" style="5" customWidth="1"/>
    <col min="14" max="14" width="4.5703125" style="5" customWidth="1"/>
    <col min="15" max="21" width="3.28515625" style="5" customWidth="1"/>
    <col min="22" max="22" width="15" style="5" customWidth="1"/>
    <col min="23" max="23" width="15.28515625" style="5" customWidth="1"/>
    <col min="24" max="24" width="14.42578125" style="5" customWidth="1"/>
    <col min="25" max="254" width="9.140625" style="5"/>
    <col min="255" max="265" width="4.140625" style="5" customWidth="1"/>
    <col min="266" max="266" width="5" style="5" customWidth="1"/>
    <col min="267" max="269" width="4.140625" style="5" customWidth="1"/>
    <col min="270" max="270" width="4.5703125" style="5" customWidth="1"/>
    <col min="271" max="277" width="3.28515625" style="5" customWidth="1"/>
    <col min="278" max="278" width="15" style="5" customWidth="1"/>
    <col min="279" max="279" width="15.28515625" style="5" customWidth="1"/>
    <col min="280" max="280" width="14.42578125" style="5" customWidth="1"/>
    <col min="281" max="510" width="9.140625" style="5"/>
    <col min="511" max="521" width="4.140625" style="5" customWidth="1"/>
    <col min="522" max="522" width="5" style="5" customWidth="1"/>
    <col min="523" max="525" width="4.140625" style="5" customWidth="1"/>
    <col min="526" max="526" width="4.5703125" style="5" customWidth="1"/>
    <col min="527" max="533" width="3.28515625" style="5" customWidth="1"/>
    <col min="534" max="534" width="15" style="5" customWidth="1"/>
    <col min="535" max="535" width="15.28515625" style="5" customWidth="1"/>
    <col min="536" max="536" width="14.42578125" style="5" customWidth="1"/>
    <col min="537" max="766" width="9.140625" style="5"/>
    <col min="767" max="777" width="4.140625" style="5" customWidth="1"/>
    <col min="778" max="778" width="5" style="5" customWidth="1"/>
    <col min="779" max="781" width="4.140625" style="5" customWidth="1"/>
    <col min="782" max="782" width="4.5703125" style="5" customWidth="1"/>
    <col min="783" max="789" width="3.28515625" style="5" customWidth="1"/>
    <col min="790" max="790" width="15" style="5" customWidth="1"/>
    <col min="791" max="791" width="15.28515625" style="5" customWidth="1"/>
    <col min="792" max="792" width="14.42578125" style="5" customWidth="1"/>
    <col min="793" max="1022" width="9.140625" style="5"/>
    <col min="1023" max="1033" width="4.140625" style="5" customWidth="1"/>
    <col min="1034" max="1034" width="5" style="5" customWidth="1"/>
    <col min="1035" max="1037" width="4.140625" style="5" customWidth="1"/>
    <col min="1038" max="1038" width="4.5703125" style="5" customWidth="1"/>
    <col min="1039" max="1045" width="3.28515625" style="5" customWidth="1"/>
    <col min="1046" max="1046" width="15" style="5" customWidth="1"/>
    <col min="1047" max="1047" width="15.28515625" style="5" customWidth="1"/>
    <col min="1048" max="1048" width="14.42578125" style="5" customWidth="1"/>
    <col min="1049" max="1278" width="9.140625" style="5"/>
    <col min="1279" max="1289" width="4.140625" style="5" customWidth="1"/>
    <col min="1290" max="1290" width="5" style="5" customWidth="1"/>
    <col min="1291" max="1293" width="4.140625" style="5" customWidth="1"/>
    <col min="1294" max="1294" width="4.5703125" style="5" customWidth="1"/>
    <col min="1295" max="1301" width="3.28515625" style="5" customWidth="1"/>
    <col min="1302" max="1302" width="15" style="5" customWidth="1"/>
    <col min="1303" max="1303" width="15.28515625" style="5" customWidth="1"/>
    <col min="1304" max="1304" width="14.42578125" style="5" customWidth="1"/>
    <col min="1305" max="1534" width="9.140625" style="5"/>
    <col min="1535" max="1545" width="4.140625" style="5" customWidth="1"/>
    <col min="1546" max="1546" width="5" style="5" customWidth="1"/>
    <col min="1547" max="1549" width="4.140625" style="5" customWidth="1"/>
    <col min="1550" max="1550" width="4.5703125" style="5" customWidth="1"/>
    <col min="1551" max="1557" width="3.28515625" style="5" customWidth="1"/>
    <col min="1558" max="1558" width="15" style="5" customWidth="1"/>
    <col min="1559" max="1559" width="15.28515625" style="5" customWidth="1"/>
    <col min="1560" max="1560" width="14.42578125" style="5" customWidth="1"/>
    <col min="1561" max="1790" width="9.140625" style="5"/>
    <col min="1791" max="1801" width="4.140625" style="5" customWidth="1"/>
    <col min="1802" max="1802" width="5" style="5" customWidth="1"/>
    <col min="1803" max="1805" width="4.140625" style="5" customWidth="1"/>
    <col min="1806" max="1806" width="4.5703125" style="5" customWidth="1"/>
    <col min="1807" max="1813" width="3.28515625" style="5" customWidth="1"/>
    <col min="1814" max="1814" width="15" style="5" customWidth="1"/>
    <col min="1815" max="1815" width="15.28515625" style="5" customWidth="1"/>
    <col min="1816" max="1816" width="14.42578125" style="5" customWidth="1"/>
    <col min="1817" max="2046" width="9.140625" style="5"/>
    <col min="2047" max="2057" width="4.140625" style="5" customWidth="1"/>
    <col min="2058" max="2058" width="5" style="5" customWidth="1"/>
    <col min="2059" max="2061" width="4.140625" style="5" customWidth="1"/>
    <col min="2062" max="2062" width="4.5703125" style="5" customWidth="1"/>
    <col min="2063" max="2069" width="3.28515625" style="5" customWidth="1"/>
    <col min="2070" max="2070" width="15" style="5" customWidth="1"/>
    <col min="2071" max="2071" width="15.28515625" style="5" customWidth="1"/>
    <col min="2072" max="2072" width="14.42578125" style="5" customWidth="1"/>
    <col min="2073" max="2302" width="9.140625" style="5"/>
    <col min="2303" max="2313" width="4.140625" style="5" customWidth="1"/>
    <col min="2314" max="2314" width="5" style="5" customWidth="1"/>
    <col min="2315" max="2317" width="4.140625" style="5" customWidth="1"/>
    <col min="2318" max="2318" width="4.5703125" style="5" customWidth="1"/>
    <col min="2319" max="2325" width="3.28515625" style="5" customWidth="1"/>
    <col min="2326" max="2326" width="15" style="5" customWidth="1"/>
    <col min="2327" max="2327" width="15.28515625" style="5" customWidth="1"/>
    <col min="2328" max="2328" width="14.42578125" style="5" customWidth="1"/>
    <col min="2329" max="2558" width="9.140625" style="5"/>
    <col min="2559" max="2569" width="4.140625" style="5" customWidth="1"/>
    <col min="2570" max="2570" width="5" style="5" customWidth="1"/>
    <col min="2571" max="2573" width="4.140625" style="5" customWidth="1"/>
    <col min="2574" max="2574" width="4.5703125" style="5" customWidth="1"/>
    <col min="2575" max="2581" width="3.28515625" style="5" customWidth="1"/>
    <col min="2582" max="2582" width="15" style="5" customWidth="1"/>
    <col min="2583" max="2583" width="15.28515625" style="5" customWidth="1"/>
    <col min="2584" max="2584" width="14.42578125" style="5" customWidth="1"/>
    <col min="2585" max="2814" width="9.140625" style="5"/>
    <col min="2815" max="2825" width="4.140625" style="5" customWidth="1"/>
    <col min="2826" max="2826" width="5" style="5" customWidth="1"/>
    <col min="2827" max="2829" width="4.140625" style="5" customWidth="1"/>
    <col min="2830" max="2830" width="4.5703125" style="5" customWidth="1"/>
    <col min="2831" max="2837" width="3.28515625" style="5" customWidth="1"/>
    <col min="2838" max="2838" width="15" style="5" customWidth="1"/>
    <col min="2839" max="2839" width="15.28515625" style="5" customWidth="1"/>
    <col min="2840" max="2840" width="14.42578125" style="5" customWidth="1"/>
    <col min="2841" max="3070" width="9.140625" style="5"/>
    <col min="3071" max="3081" width="4.140625" style="5" customWidth="1"/>
    <col min="3082" max="3082" width="5" style="5" customWidth="1"/>
    <col min="3083" max="3085" width="4.140625" style="5" customWidth="1"/>
    <col min="3086" max="3086" width="4.5703125" style="5" customWidth="1"/>
    <col min="3087" max="3093" width="3.28515625" style="5" customWidth="1"/>
    <col min="3094" max="3094" width="15" style="5" customWidth="1"/>
    <col min="3095" max="3095" width="15.28515625" style="5" customWidth="1"/>
    <col min="3096" max="3096" width="14.42578125" style="5" customWidth="1"/>
    <col min="3097" max="3326" width="9.140625" style="5"/>
    <col min="3327" max="3337" width="4.140625" style="5" customWidth="1"/>
    <col min="3338" max="3338" width="5" style="5" customWidth="1"/>
    <col min="3339" max="3341" width="4.140625" style="5" customWidth="1"/>
    <col min="3342" max="3342" width="4.5703125" style="5" customWidth="1"/>
    <col min="3343" max="3349" width="3.28515625" style="5" customWidth="1"/>
    <col min="3350" max="3350" width="15" style="5" customWidth="1"/>
    <col min="3351" max="3351" width="15.28515625" style="5" customWidth="1"/>
    <col min="3352" max="3352" width="14.42578125" style="5" customWidth="1"/>
    <col min="3353" max="3582" width="9.140625" style="5"/>
    <col min="3583" max="3593" width="4.140625" style="5" customWidth="1"/>
    <col min="3594" max="3594" width="5" style="5" customWidth="1"/>
    <col min="3595" max="3597" width="4.140625" style="5" customWidth="1"/>
    <col min="3598" max="3598" width="4.5703125" style="5" customWidth="1"/>
    <col min="3599" max="3605" width="3.28515625" style="5" customWidth="1"/>
    <col min="3606" max="3606" width="15" style="5" customWidth="1"/>
    <col min="3607" max="3607" width="15.28515625" style="5" customWidth="1"/>
    <col min="3608" max="3608" width="14.42578125" style="5" customWidth="1"/>
    <col min="3609" max="3838" width="9.140625" style="5"/>
    <col min="3839" max="3849" width="4.140625" style="5" customWidth="1"/>
    <col min="3850" max="3850" width="5" style="5" customWidth="1"/>
    <col min="3851" max="3853" width="4.140625" style="5" customWidth="1"/>
    <col min="3854" max="3854" width="4.5703125" style="5" customWidth="1"/>
    <col min="3855" max="3861" width="3.28515625" style="5" customWidth="1"/>
    <col min="3862" max="3862" width="15" style="5" customWidth="1"/>
    <col min="3863" max="3863" width="15.28515625" style="5" customWidth="1"/>
    <col min="3864" max="3864" width="14.42578125" style="5" customWidth="1"/>
    <col min="3865" max="4094" width="9.140625" style="5"/>
    <col min="4095" max="4105" width="4.140625" style="5" customWidth="1"/>
    <col min="4106" max="4106" width="5" style="5" customWidth="1"/>
    <col min="4107" max="4109" width="4.140625" style="5" customWidth="1"/>
    <col min="4110" max="4110" width="4.5703125" style="5" customWidth="1"/>
    <col min="4111" max="4117" width="3.28515625" style="5" customWidth="1"/>
    <col min="4118" max="4118" width="15" style="5" customWidth="1"/>
    <col min="4119" max="4119" width="15.28515625" style="5" customWidth="1"/>
    <col min="4120" max="4120" width="14.42578125" style="5" customWidth="1"/>
    <col min="4121" max="4350" width="9.140625" style="5"/>
    <col min="4351" max="4361" width="4.140625" style="5" customWidth="1"/>
    <col min="4362" max="4362" width="5" style="5" customWidth="1"/>
    <col min="4363" max="4365" width="4.140625" style="5" customWidth="1"/>
    <col min="4366" max="4366" width="4.5703125" style="5" customWidth="1"/>
    <col min="4367" max="4373" width="3.28515625" style="5" customWidth="1"/>
    <col min="4374" max="4374" width="15" style="5" customWidth="1"/>
    <col min="4375" max="4375" width="15.28515625" style="5" customWidth="1"/>
    <col min="4376" max="4376" width="14.42578125" style="5" customWidth="1"/>
    <col min="4377" max="4606" width="9.140625" style="5"/>
    <col min="4607" max="4617" width="4.140625" style="5" customWidth="1"/>
    <col min="4618" max="4618" width="5" style="5" customWidth="1"/>
    <col min="4619" max="4621" width="4.140625" style="5" customWidth="1"/>
    <col min="4622" max="4622" width="4.5703125" style="5" customWidth="1"/>
    <col min="4623" max="4629" width="3.28515625" style="5" customWidth="1"/>
    <col min="4630" max="4630" width="15" style="5" customWidth="1"/>
    <col min="4631" max="4631" width="15.28515625" style="5" customWidth="1"/>
    <col min="4632" max="4632" width="14.42578125" style="5" customWidth="1"/>
    <col min="4633" max="4862" width="9.140625" style="5"/>
    <col min="4863" max="4873" width="4.140625" style="5" customWidth="1"/>
    <col min="4874" max="4874" width="5" style="5" customWidth="1"/>
    <col min="4875" max="4877" width="4.140625" style="5" customWidth="1"/>
    <col min="4878" max="4878" width="4.5703125" style="5" customWidth="1"/>
    <col min="4879" max="4885" width="3.28515625" style="5" customWidth="1"/>
    <col min="4886" max="4886" width="15" style="5" customWidth="1"/>
    <col min="4887" max="4887" width="15.28515625" style="5" customWidth="1"/>
    <col min="4888" max="4888" width="14.42578125" style="5" customWidth="1"/>
    <col min="4889" max="5118" width="9.140625" style="5"/>
    <col min="5119" max="5129" width="4.140625" style="5" customWidth="1"/>
    <col min="5130" max="5130" width="5" style="5" customWidth="1"/>
    <col min="5131" max="5133" width="4.140625" style="5" customWidth="1"/>
    <col min="5134" max="5134" width="4.5703125" style="5" customWidth="1"/>
    <col min="5135" max="5141" width="3.28515625" style="5" customWidth="1"/>
    <col min="5142" max="5142" width="15" style="5" customWidth="1"/>
    <col min="5143" max="5143" width="15.28515625" style="5" customWidth="1"/>
    <col min="5144" max="5144" width="14.42578125" style="5" customWidth="1"/>
    <col min="5145" max="5374" width="9.140625" style="5"/>
    <col min="5375" max="5385" width="4.140625" style="5" customWidth="1"/>
    <col min="5386" max="5386" width="5" style="5" customWidth="1"/>
    <col min="5387" max="5389" width="4.140625" style="5" customWidth="1"/>
    <col min="5390" max="5390" width="4.5703125" style="5" customWidth="1"/>
    <col min="5391" max="5397" width="3.28515625" style="5" customWidth="1"/>
    <col min="5398" max="5398" width="15" style="5" customWidth="1"/>
    <col min="5399" max="5399" width="15.28515625" style="5" customWidth="1"/>
    <col min="5400" max="5400" width="14.42578125" style="5" customWidth="1"/>
    <col min="5401" max="5630" width="9.140625" style="5"/>
    <col min="5631" max="5641" width="4.140625" style="5" customWidth="1"/>
    <col min="5642" max="5642" width="5" style="5" customWidth="1"/>
    <col min="5643" max="5645" width="4.140625" style="5" customWidth="1"/>
    <col min="5646" max="5646" width="4.5703125" style="5" customWidth="1"/>
    <col min="5647" max="5653" width="3.28515625" style="5" customWidth="1"/>
    <col min="5654" max="5654" width="15" style="5" customWidth="1"/>
    <col min="5655" max="5655" width="15.28515625" style="5" customWidth="1"/>
    <col min="5656" max="5656" width="14.42578125" style="5" customWidth="1"/>
    <col min="5657" max="5886" width="9.140625" style="5"/>
    <col min="5887" max="5897" width="4.140625" style="5" customWidth="1"/>
    <col min="5898" max="5898" width="5" style="5" customWidth="1"/>
    <col min="5899" max="5901" width="4.140625" style="5" customWidth="1"/>
    <col min="5902" max="5902" width="4.5703125" style="5" customWidth="1"/>
    <col min="5903" max="5909" width="3.28515625" style="5" customWidth="1"/>
    <col min="5910" max="5910" width="15" style="5" customWidth="1"/>
    <col min="5911" max="5911" width="15.28515625" style="5" customWidth="1"/>
    <col min="5912" max="5912" width="14.42578125" style="5" customWidth="1"/>
    <col min="5913" max="6142" width="9.140625" style="5"/>
    <col min="6143" max="6153" width="4.140625" style="5" customWidth="1"/>
    <col min="6154" max="6154" width="5" style="5" customWidth="1"/>
    <col min="6155" max="6157" width="4.140625" style="5" customWidth="1"/>
    <col min="6158" max="6158" width="4.5703125" style="5" customWidth="1"/>
    <col min="6159" max="6165" width="3.28515625" style="5" customWidth="1"/>
    <col min="6166" max="6166" width="15" style="5" customWidth="1"/>
    <col min="6167" max="6167" width="15.28515625" style="5" customWidth="1"/>
    <col min="6168" max="6168" width="14.42578125" style="5" customWidth="1"/>
    <col min="6169" max="6398" width="9.140625" style="5"/>
    <col min="6399" max="6409" width="4.140625" style="5" customWidth="1"/>
    <col min="6410" max="6410" width="5" style="5" customWidth="1"/>
    <col min="6411" max="6413" width="4.140625" style="5" customWidth="1"/>
    <col min="6414" max="6414" width="4.5703125" style="5" customWidth="1"/>
    <col min="6415" max="6421" width="3.28515625" style="5" customWidth="1"/>
    <col min="6422" max="6422" width="15" style="5" customWidth="1"/>
    <col min="6423" max="6423" width="15.28515625" style="5" customWidth="1"/>
    <col min="6424" max="6424" width="14.42578125" style="5" customWidth="1"/>
    <col min="6425" max="6654" width="9.140625" style="5"/>
    <col min="6655" max="6665" width="4.140625" style="5" customWidth="1"/>
    <col min="6666" max="6666" width="5" style="5" customWidth="1"/>
    <col min="6667" max="6669" width="4.140625" style="5" customWidth="1"/>
    <col min="6670" max="6670" width="4.5703125" style="5" customWidth="1"/>
    <col min="6671" max="6677" width="3.28515625" style="5" customWidth="1"/>
    <col min="6678" max="6678" width="15" style="5" customWidth="1"/>
    <col min="6679" max="6679" width="15.28515625" style="5" customWidth="1"/>
    <col min="6680" max="6680" width="14.42578125" style="5" customWidth="1"/>
    <col min="6681" max="6910" width="9.140625" style="5"/>
    <col min="6911" max="6921" width="4.140625" style="5" customWidth="1"/>
    <col min="6922" max="6922" width="5" style="5" customWidth="1"/>
    <col min="6923" max="6925" width="4.140625" style="5" customWidth="1"/>
    <col min="6926" max="6926" width="4.5703125" style="5" customWidth="1"/>
    <col min="6927" max="6933" width="3.28515625" style="5" customWidth="1"/>
    <col min="6934" max="6934" width="15" style="5" customWidth="1"/>
    <col min="6935" max="6935" width="15.28515625" style="5" customWidth="1"/>
    <col min="6936" max="6936" width="14.42578125" style="5" customWidth="1"/>
    <col min="6937" max="7166" width="9.140625" style="5"/>
    <col min="7167" max="7177" width="4.140625" style="5" customWidth="1"/>
    <col min="7178" max="7178" width="5" style="5" customWidth="1"/>
    <col min="7179" max="7181" width="4.140625" style="5" customWidth="1"/>
    <col min="7182" max="7182" width="4.5703125" style="5" customWidth="1"/>
    <col min="7183" max="7189" width="3.28515625" style="5" customWidth="1"/>
    <col min="7190" max="7190" width="15" style="5" customWidth="1"/>
    <col min="7191" max="7191" width="15.28515625" style="5" customWidth="1"/>
    <col min="7192" max="7192" width="14.42578125" style="5" customWidth="1"/>
    <col min="7193" max="7422" width="9.140625" style="5"/>
    <col min="7423" max="7433" width="4.140625" style="5" customWidth="1"/>
    <col min="7434" max="7434" width="5" style="5" customWidth="1"/>
    <col min="7435" max="7437" width="4.140625" style="5" customWidth="1"/>
    <col min="7438" max="7438" width="4.5703125" style="5" customWidth="1"/>
    <col min="7439" max="7445" width="3.28515625" style="5" customWidth="1"/>
    <col min="7446" max="7446" width="15" style="5" customWidth="1"/>
    <col min="7447" max="7447" width="15.28515625" style="5" customWidth="1"/>
    <col min="7448" max="7448" width="14.42578125" style="5" customWidth="1"/>
    <col min="7449" max="7678" width="9.140625" style="5"/>
    <col min="7679" max="7689" width="4.140625" style="5" customWidth="1"/>
    <col min="7690" max="7690" width="5" style="5" customWidth="1"/>
    <col min="7691" max="7693" width="4.140625" style="5" customWidth="1"/>
    <col min="7694" max="7694" width="4.5703125" style="5" customWidth="1"/>
    <col min="7695" max="7701" width="3.28515625" style="5" customWidth="1"/>
    <col min="7702" max="7702" width="15" style="5" customWidth="1"/>
    <col min="7703" max="7703" width="15.28515625" style="5" customWidth="1"/>
    <col min="7704" max="7704" width="14.42578125" style="5" customWidth="1"/>
    <col min="7705" max="7934" width="9.140625" style="5"/>
    <col min="7935" max="7945" width="4.140625" style="5" customWidth="1"/>
    <col min="7946" max="7946" width="5" style="5" customWidth="1"/>
    <col min="7947" max="7949" width="4.140625" style="5" customWidth="1"/>
    <col min="7950" max="7950" width="4.5703125" style="5" customWidth="1"/>
    <col min="7951" max="7957" width="3.28515625" style="5" customWidth="1"/>
    <col min="7958" max="7958" width="15" style="5" customWidth="1"/>
    <col min="7959" max="7959" width="15.28515625" style="5" customWidth="1"/>
    <col min="7960" max="7960" width="14.42578125" style="5" customWidth="1"/>
    <col min="7961" max="8190" width="9.140625" style="5"/>
    <col min="8191" max="8201" width="4.140625" style="5" customWidth="1"/>
    <col min="8202" max="8202" width="5" style="5" customWidth="1"/>
    <col min="8203" max="8205" width="4.140625" style="5" customWidth="1"/>
    <col min="8206" max="8206" width="4.5703125" style="5" customWidth="1"/>
    <col min="8207" max="8213" width="3.28515625" style="5" customWidth="1"/>
    <col min="8214" max="8214" width="15" style="5" customWidth="1"/>
    <col min="8215" max="8215" width="15.28515625" style="5" customWidth="1"/>
    <col min="8216" max="8216" width="14.42578125" style="5" customWidth="1"/>
    <col min="8217" max="8446" width="9.140625" style="5"/>
    <col min="8447" max="8457" width="4.140625" style="5" customWidth="1"/>
    <col min="8458" max="8458" width="5" style="5" customWidth="1"/>
    <col min="8459" max="8461" width="4.140625" style="5" customWidth="1"/>
    <col min="8462" max="8462" width="4.5703125" style="5" customWidth="1"/>
    <col min="8463" max="8469" width="3.28515625" style="5" customWidth="1"/>
    <col min="8470" max="8470" width="15" style="5" customWidth="1"/>
    <col min="8471" max="8471" width="15.28515625" style="5" customWidth="1"/>
    <col min="8472" max="8472" width="14.42578125" style="5" customWidth="1"/>
    <col min="8473" max="8702" width="9.140625" style="5"/>
    <col min="8703" max="8713" width="4.140625" style="5" customWidth="1"/>
    <col min="8714" max="8714" width="5" style="5" customWidth="1"/>
    <col min="8715" max="8717" width="4.140625" style="5" customWidth="1"/>
    <col min="8718" max="8718" width="4.5703125" style="5" customWidth="1"/>
    <col min="8719" max="8725" width="3.28515625" style="5" customWidth="1"/>
    <col min="8726" max="8726" width="15" style="5" customWidth="1"/>
    <col min="8727" max="8727" width="15.28515625" style="5" customWidth="1"/>
    <col min="8728" max="8728" width="14.42578125" style="5" customWidth="1"/>
    <col min="8729" max="8958" width="9.140625" style="5"/>
    <col min="8959" max="8969" width="4.140625" style="5" customWidth="1"/>
    <col min="8970" max="8970" width="5" style="5" customWidth="1"/>
    <col min="8971" max="8973" width="4.140625" style="5" customWidth="1"/>
    <col min="8974" max="8974" width="4.5703125" style="5" customWidth="1"/>
    <col min="8975" max="8981" width="3.28515625" style="5" customWidth="1"/>
    <col min="8982" max="8982" width="15" style="5" customWidth="1"/>
    <col min="8983" max="8983" width="15.28515625" style="5" customWidth="1"/>
    <col min="8984" max="8984" width="14.42578125" style="5" customWidth="1"/>
    <col min="8985" max="9214" width="9.140625" style="5"/>
    <col min="9215" max="9225" width="4.140625" style="5" customWidth="1"/>
    <col min="9226" max="9226" width="5" style="5" customWidth="1"/>
    <col min="9227" max="9229" width="4.140625" style="5" customWidth="1"/>
    <col min="9230" max="9230" width="4.5703125" style="5" customWidth="1"/>
    <col min="9231" max="9237" width="3.28515625" style="5" customWidth="1"/>
    <col min="9238" max="9238" width="15" style="5" customWidth="1"/>
    <col min="9239" max="9239" width="15.28515625" style="5" customWidth="1"/>
    <col min="9240" max="9240" width="14.42578125" style="5" customWidth="1"/>
    <col min="9241" max="9470" width="9.140625" style="5"/>
    <col min="9471" max="9481" width="4.140625" style="5" customWidth="1"/>
    <col min="9482" max="9482" width="5" style="5" customWidth="1"/>
    <col min="9483" max="9485" width="4.140625" style="5" customWidth="1"/>
    <col min="9486" max="9486" width="4.5703125" style="5" customWidth="1"/>
    <col min="9487" max="9493" width="3.28515625" style="5" customWidth="1"/>
    <col min="9494" max="9494" width="15" style="5" customWidth="1"/>
    <col min="9495" max="9495" width="15.28515625" style="5" customWidth="1"/>
    <col min="9496" max="9496" width="14.42578125" style="5" customWidth="1"/>
    <col min="9497" max="9726" width="9.140625" style="5"/>
    <col min="9727" max="9737" width="4.140625" style="5" customWidth="1"/>
    <col min="9738" max="9738" width="5" style="5" customWidth="1"/>
    <col min="9739" max="9741" width="4.140625" style="5" customWidth="1"/>
    <col min="9742" max="9742" width="4.5703125" style="5" customWidth="1"/>
    <col min="9743" max="9749" width="3.28515625" style="5" customWidth="1"/>
    <col min="9750" max="9750" width="15" style="5" customWidth="1"/>
    <col min="9751" max="9751" width="15.28515625" style="5" customWidth="1"/>
    <col min="9752" max="9752" width="14.42578125" style="5" customWidth="1"/>
    <col min="9753" max="9982" width="9.140625" style="5"/>
    <col min="9983" max="9993" width="4.140625" style="5" customWidth="1"/>
    <col min="9994" max="9994" width="5" style="5" customWidth="1"/>
    <col min="9995" max="9997" width="4.140625" style="5" customWidth="1"/>
    <col min="9998" max="9998" width="4.5703125" style="5" customWidth="1"/>
    <col min="9999" max="10005" width="3.28515625" style="5" customWidth="1"/>
    <col min="10006" max="10006" width="15" style="5" customWidth="1"/>
    <col min="10007" max="10007" width="15.28515625" style="5" customWidth="1"/>
    <col min="10008" max="10008" width="14.42578125" style="5" customWidth="1"/>
    <col min="10009" max="10238" width="9.140625" style="5"/>
    <col min="10239" max="10249" width="4.140625" style="5" customWidth="1"/>
    <col min="10250" max="10250" width="5" style="5" customWidth="1"/>
    <col min="10251" max="10253" width="4.140625" style="5" customWidth="1"/>
    <col min="10254" max="10254" width="4.5703125" style="5" customWidth="1"/>
    <col min="10255" max="10261" width="3.28515625" style="5" customWidth="1"/>
    <col min="10262" max="10262" width="15" style="5" customWidth="1"/>
    <col min="10263" max="10263" width="15.28515625" style="5" customWidth="1"/>
    <col min="10264" max="10264" width="14.42578125" style="5" customWidth="1"/>
    <col min="10265" max="10494" width="9.140625" style="5"/>
    <col min="10495" max="10505" width="4.140625" style="5" customWidth="1"/>
    <col min="10506" max="10506" width="5" style="5" customWidth="1"/>
    <col min="10507" max="10509" width="4.140625" style="5" customWidth="1"/>
    <col min="10510" max="10510" width="4.5703125" style="5" customWidth="1"/>
    <col min="10511" max="10517" width="3.28515625" style="5" customWidth="1"/>
    <col min="10518" max="10518" width="15" style="5" customWidth="1"/>
    <col min="10519" max="10519" width="15.28515625" style="5" customWidth="1"/>
    <col min="10520" max="10520" width="14.42578125" style="5" customWidth="1"/>
    <col min="10521" max="10750" width="9.140625" style="5"/>
    <col min="10751" max="10761" width="4.140625" style="5" customWidth="1"/>
    <col min="10762" max="10762" width="5" style="5" customWidth="1"/>
    <col min="10763" max="10765" width="4.140625" style="5" customWidth="1"/>
    <col min="10766" max="10766" width="4.5703125" style="5" customWidth="1"/>
    <col min="10767" max="10773" width="3.28515625" style="5" customWidth="1"/>
    <col min="10774" max="10774" width="15" style="5" customWidth="1"/>
    <col min="10775" max="10775" width="15.28515625" style="5" customWidth="1"/>
    <col min="10776" max="10776" width="14.42578125" style="5" customWidth="1"/>
    <col min="10777" max="11006" width="9.140625" style="5"/>
    <col min="11007" max="11017" width="4.140625" style="5" customWidth="1"/>
    <col min="11018" max="11018" width="5" style="5" customWidth="1"/>
    <col min="11019" max="11021" width="4.140625" style="5" customWidth="1"/>
    <col min="11022" max="11022" width="4.5703125" style="5" customWidth="1"/>
    <col min="11023" max="11029" width="3.28515625" style="5" customWidth="1"/>
    <col min="11030" max="11030" width="15" style="5" customWidth="1"/>
    <col min="11031" max="11031" width="15.28515625" style="5" customWidth="1"/>
    <col min="11032" max="11032" width="14.42578125" style="5" customWidth="1"/>
    <col min="11033" max="11262" width="9.140625" style="5"/>
    <col min="11263" max="11273" width="4.140625" style="5" customWidth="1"/>
    <col min="11274" max="11274" width="5" style="5" customWidth="1"/>
    <col min="11275" max="11277" width="4.140625" style="5" customWidth="1"/>
    <col min="11278" max="11278" width="4.5703125" style="5" customWidth="1"/>
    <col min="11279" max="11285" width="3.28515625" style="5" customWidth="1"/>
    <col min="11286" max="11286" width="15" style="5" customWidth="1"/>
    <col min="11287" max="11287" width="15.28515625" style="5" customWidth="1"/>
    <col min="11288" max="11288" width="14.42578125" style="5" customWidth="1"/>
    <col min="11289" max="11518" width="9.140625" style="5"/>
    <col min="11519" max="11529" width="4.140625" style="5" customWidth="1"/>
    <col min="11530" max="11530" width="5" style="5" customWidth="1"/>
    <col min="11531" max="11533" width="4.140625" style="5" customWidth="1"/>
    <col min="11534" max="11534" width="4.5703125" style="5" customWidth="1"/>
    <col min="11535" max="11541" width="3.28515625" style="5" customWidth="1"/>
    <col min="11542" max="11542" width="15" style="5" customWidth="1"/>
    <col min="11543" max="11543" width="15.28515625" style="5" customWidth="1"/>
    <col min="11544" max="11544" width="14.42578125" style="5" customWidth="1"/>
    <col min="11545" max="11774" width="9.140625" style="5"/>
    <col min="11775" max="11785" width="4.140625" style="5" customWidth="1"/>
    <col min="11786" max="11786" width="5" style="5" customWidth="1"/>
    <col min="11787" max="11789" width="4.140625" style="5" customWidth="1"/>
    <col min="11790" max="11790" width="4.5703125" style="5" customWidth="1"/>
    <col min="11791" max="11797" width="3.28515625" style="5" customWidth="1"/>
    <col min="11798" max="11798" width="15" style="5" customWidth="1"/>
    <col min="11799" max="11799" width="15.28515625" style="5" customWidth="1"/>
    <col min="11800" max="11800" width="14.42578125" style="5" customWidth="1"/>
    <col min="11801" max="12030" width="9.140625" style="5"/>
    <col min="12031" max="12041" width="4.140625" style="5" customWidth="1"/>
    <col min="12042" max="12042" width="5" style="5" customWidth="1"/>
    <col min="12043" max="12045" width="4.140625" style="5" customWidth="1"/>
    <col min="12046" max="12046" width="4.5703125" style="5" customWidth="1"/>
    <col min="12047" max="12053" width="3.28515625" style="5" customWidth="1"/>
    <col min="12054" max="12054" width="15" style="5" customWidth="1"/>
    <col min="12055" max="12055" width="15.28515625" style="5" customWidth="1"/>
    <col min="12056" max="12056" width="14.42578125" style="5" customWidth="1"/>
    <col min="12057" max="12286" width="9.140625" style="5"/>
    <col min="12287" max="12297" width="4.140625" style="5" customWidth="1"/>
    <col min="12298" max="12298" width="5" style="5" customWidth="1"/>
    <col min="12299" max="12301" width="4.140625" style="5" customWidth="1"/>
    <col min="12302" max="12302" width="4.5703125" style="5" customWidth="1"/>
    <col min="12303" max="12309" width="3.28515625" style="5" customWidth="1"/>
    <col min="12310" max="12310" width="15" style="5" customWidth="1"/>
    <col min="12311" max="12311" width="15.28515625" style="5" customWidth="1"/>
    <col min="12312" max="12312" width="14.42578125" style="5" customWidth="1"/>
    <col min="12313" max="12542" width="9.140625" style="5"/>
    <col min="12543" max="12553" width="4.140625" style="5" customWidth="1"/>
    <col min="12554" max="12554" width="5" style="5" customWidth="1"/>
    <col min="12555" max="12557" width="4.140625" style="5" customWidth="1"/>
    <col min="12558" max="12558" width="4.5703125" style="5" customWidth="1"/>
    <col min="12559" max="12565" width="3.28515625" style="5" customWidth="1"/>
    <col min="12566" max="12566" width="15" style="5" customWidth="1"/>
    <col min="12567" max="12567" width="15.28515625" style="5" customWidth="1"/>
    <col min="12568" max="12568" width="14.42578125" style="5" customWidth="1"/>
    <col min="12569" max="12798" width="9.140625" style="5"/>
    <col min="12799" max="12809" width="4.140625" style="5" customWidth="1"/>
    <col min="12810" max="12810" width="5" style="5" customWidth="1"/>
    <col min="12811" max="12813" width="4.140625" style="5" customWidth="1"/>
    <col min="12814" max="12814" width="4.5703125" style="5" customWidth="1"/>
    <col min="12815" max="12821" width="3.28515625" style="5" customWidth="1"/>
    <col min="12822" max="12822" width="15" style="5" customWidth="1"/>
    <col min="12823" max="12823" width="15.28515625" style="5" customWidth="1"/>
    <col min="12824" max="12824" width="14.42578125" style="5" customWidth="1"/>
    <col min="12825" max="13054" width="9.140625" style="5"/>
    <col min="13055" max="13065" width="4.140625" style="5" customWidth="1"/>
    <col min="13066" max="13066" width="5" style="5" customWidth="1"/>
    <col min="13067" max="13069" width="4.140625" style="5" customWidth="1"/>
    <col min="13070" max="13070" width="4.5703125" style="5" customWidth="1"/>
    <col min="13071" max="13077" width="3.28515625" style="5" customWidth="1"/>
    <col min="13078" max="13078" width="15" style="5" customWidth="1"/>
    <col min="13079" max="13079" width="15.28515625" style="5" customWidth="1"/>
    <col min="13080" max="13080" width="14.42578125" style="5" customWidth="1"/>
    <col min="13081" max="13310" width="9.140625" style="5"/>
    <col min="13311" max="13321" width="4.140625" style="5" customWidth="1"/>
    <col min="13322" max="13322" width="5" style="5" customWidth="1"/>
    <col min="13323" max="13325" width="4.140625" style="5" customWidth="1"/>
    <col min="13326" max="13326" width="4.5703125" style="5" customWidth="1"/>
    <col min="13327" max="13333" width="3.28515625" style="5" customWidth="1"/>
    <col min="13334" max="13334" width="15" style="5" customWidth="1"/>
    <col min="13335" max="13335" width="15.28515625" style="5" customWidth="1"/>
    <col min="13336" max="13336" width="14.42578125" style="5" customWidth="1"/>
    <col min="13337" max="13566" width="9.140625" style="5"/>
    <col min="13567" max="13577" width="4.140625" style="5" customWidth="1"/>
    <col min="13578" max="13578" width="5" style="5" customWidth="1"/>
    <col min="13579" max="13581" width="4.140625" style="5" customWidth="1"/>
    <col min="13582" max="13582" width="4.5703125" style="5" customWidth="1"/>
    <col min="13583" max="13589" width="3.28515625" style="5" customWidth="1"/>
    <col min="13590" max="13590" width="15" style="5" customWidth="1"/>
    <col min="13591" max="13591" width="15.28515625" style="5" customWidth="1"/>
    <col min="13592" max="13592" width="14.42578125" style="5" customWidth="1"/>
    <col min="13593" max="13822" width="9.140625" style="5"/>
    <col min="13823" max="13833" width="4.140625" style="5" customWidth="1"/>
    <col min="13834" max="13834" width="5" style="5" customWidth="1"/>
    <col min="13835" max="13837" width="4.140625" style="5" customWidth="1"/>
    <col min="13838" max="13838" width="4.5703125" style="5" customWidth="1"/>
    <col min="13839" max="13845" width="3.28515625" style="5" customWidth="1"/>
    <col min="13846" max="13846" width="15" style="5" customWidth="1"/>
    <col min="13847" max="13847" width="15.28515625" style="5" customWidth="1"/>
    <col min="13848" max="13848" width="14.42578125" style="5" customWidth="1"/>
    <col min="13849" max="14078" width="9.140625" style="5"/>
    <col min="14079" max="14089" width="4.140625" style="5" customWidth="1"/>
    <col min="14090" max="14090" width="5" style="5" customWidth="1"/>
    <col min="14091" max="14093" width="4.140625" style="5" customWidth="1"/>
    <col min="14094" max="14094" width="4.5703125" style="5" customWidth="1"/>
    <col min="14095" max="14101" width="3.28515625" style="5" customWidth="1"/>
    <col min="14102" max="14102" width="15" style="5" customWidth="1"/>
    <col min="14103" max="14103" width="15.28515625" style="5" customWidth="1"/>
    <col min="14104" max="14104" width="14.42578125" style="5" customWidth="1"/>
    <col min="14105" max="14334" width="9.140625" style="5"/>
    <col min="14335" max="14345" width="4.140625" style="5" customWidth="1"/>
    <col min="14346" max="14346" width="5" style="5" customWidth="1"/>
    <col min="14347" max="14349" width="4.140625" style="5" customWidth="1"/>
    <col min="14350" max="14350" width="4.5703125" style="5" customWidth="1"/>
    <col min="14351" max="14357" width="3.28515625" style="5" customWidth="1"/>
    <col min="14358" max="14358" width="15" style="5" customWidth="1"/>
    <col min="14359" max="14359" width="15.28515625" style="5" customWidth="1"/>
    <col min="14360" max="14360" width="14.42578125" style="5" customWidth="1"/>
    <col min="14361" max="14590" width="9.140625" style="5"/>
    <col min="14591" max="14601" width="4.140625" style="5" customWidth="1"/>
    <col min="14602" max="14602" width="5" style="5" customWidth="1"/>
    <col min="14603" max="14605" width="4.140625" style="5" customWidth="1"/>
    <col min="14606" max="14606" width="4.5703125" style="5" customWidth="1"/>
    <col min="14607" max="14613" width="3.28515625" style="5" customWidth="1"/>
    <col min="14614" max="14614" width="15" style="5" customWidth="1"/>
    <col min="14615" max="14615" width="15.28515625" style="5" customWidth="1"/>
    <col min="14616" max="14616" width="14.42578125" style="5" customWidth="1"/>
    <col min="14617" max="14846" width="9.140625" style="5"/>
    <col min="14847" max="14857" width="4.140625" style="5" customWidth="1"/>
    <col min="14858" max="14858" width="5" style="5" customWidth="1"/>
    <col min="14859" max="14861" width="4.140625" style="5" customWidth="1"/>
    <col min="14862" max="14862" width="4.5703125" style="5" customWidth="1"/>
    <col min="14863" max="14869" width="3.28515625" style="5" customWidth="1"/>
    <col min="14870" max="14870" width="15" style="5" customWidth="1"/>
    <col min="14871" max="14871" width="15.28515625" style="5" customWidth="1"/>
    <col min="14872" max="14872" width="14.42578125" style="5" customWidth="1"/>
    <col min="14873" max="15102" width="9.140625" style="5"/>
    <col min="15103" max="15113" width="4.140625" style="5" customWidth="1"/>
    <col min="15114" max="15114" width="5" style="5" customWidth="1"/>
    <col min="15115" max="15117" width="4.140625" style="5" customWidth="1"/>
    <col min="15118" max="15118" width="4.5703125" style="5" customWidth="1"/>
    <col min="15119" max="15125" width="3.28515625" style="5" customWidth="1"/>
    <col min="15126" max="15126" width="15" style="5" customWidth="1"/>
    <col min="15127" max="15127" width="15.28515625" style="5" customWidth="1"/>
    <col min="15128" max="15128" width="14.42578125" style="5" customWidth="1"/>
    <col min="15129" max="15358" width="9.140625" style="5"/>
    <col min="15359" max="15369" width="4.140625" style="5" customWidth="1"/>
    <col min="15370" max="15370" width="5" style="5" customWidth="1"/>
    <col min="15371" max="15373" width="4.140625" style="5" customWidth="1"/>
    <col min="15374" max="15374" width="4.5703125" style="5" customWidth="1"/>
    <col min="15375" max="15381" width="3.28515625" style="5" customWidth="1"/>
    <col min="15382" max="15382" width="15" style="5" customWidth="1"/>
    <col min="15383" max="15383" width="15.28515625" style="5" customWidth="1"/>
    <col min="15384" max="15384" width="14.42578125" style="5" customWidth="1"/>
    <col min="15385" max="15614" width="9.140625" style="5"/>
    <col min="15615" max="15625" width="4.140625" style="5" customWidth="1"/>
    <col min="15626" max="15626" width="5" style="5" customWidth="1"/>
    <col min="15627" max="15629" width="4.140625" style="5" customWidth="1"/>
    <col min="15630" max="15630" width="4.5703125" style="5" customWidth="1"/>
    <col min="15631" max="15637" width="3.28515625" style="5" customWidth="1"/>
    <col min="15638" max="15638" width="15" style="5" customWidth="1"/>
    <col min="15639" max="15639" width="15.28515625" style="5" customWidth="1"/>
    <col min="15640" max="15640" width="14.42578125" style="5" customWidth="1"/>
    <col min="15641" max="15870" width="9.140625" style="5"/>
    <col min="15871" max="15881" width="4.140625" style="5" customWidth="1"/>
    <col min="15882" max="15882" width="5" style="5" customWidth="1"/>
    <col min="15883" max="15885" width="4.140625" style="5" customWidth="1"/>
    <col min="15886" max="15886" width="4.5703125" style="5" customWidth="1"/>
    <col min="15887" max="15893" width="3.28515625" style="5" customWidth="1"/>
    <col min="15894" max="15894" width="15" style="5" customWidth="1"/>
    <col min="15895" max="15895" width="15.28515625" style="5" customWidth="1"/>
    <col min="15896" max="15896" width="14.42578125" style="5" customWidth="1"/>
    <col min="15897" max="16126" width="9.140625" style="5"/>
    <col min="16127" max="16137" width="4.140625" style="5" customWidth="1"/>
    <col min="16138" max="16138" width="5" style="5" customWidth="1"/>
    <col min="16139" max="16141" width="4.140625" style="5" customWidth="1"/>
    <col min="16142" max="16142" width="4.5703125" style="5" customWidth="1"/>
    <col min="16143" max="16149" width="3.28515625" style="5" customWidth="1"/>
    <col min="16150" max="16150" width="15" style="5" customWidth="1"/>
    <col min="16151" max="16151" width="15.28515625" style="5" customWidth="1"/>
    <col min="16152" max="16152" width="14.42578125" style="5" customWidth="1"/>
    <col min="16153" max="16384" width="9.140625" style="5"/>
  </cols>
  <sheetData>
    <row r="1" spans="1:8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8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8" ht="14.25">
      <c r="A3" s="26" t="s">
        <v>565</v>
      </c>
      <c r="B3" s="291"/>
      <c r="C3" s="291" t="str">
        <f>Деклар!G7</f>
        <v>2020 год</v>
      </c>
      <c r="D3" s="291"/>
      <c r="E3" s="293"/>
      <c r="F3" s="293"/>
    </row>
    <row r="4" spans="1:8" ht="14.25">
      <c r="A4" s="26"/>
      <c r="B4" s="291"/>
      <c r="C4" s="291"/>
      <c r="D4" s="291"/>
      <c r="E4" s="291"/>
      <c r="F4" s="293"/>
    </row>
    <row r="5" spans="1:8" ht="15.75">
      <c r="A5" s="940" t="s">
        <v>114</v>
      </c>
      <c r="B5" s="940"/>
      <c r="C5" s="940"/>
      <c r="D5" s="940"/>
      <c r="E5" s="940"/>
      <c r="F5" s="940"/>
    </row>
    <row r="6" spans="1:8" ht="27.75" customHeight="1">
      <c r="A6" s="933" t="s">
        <v>750</v>
      </c>
      <c r="B6" s="933"/>
      <c r="C6" s="933"/>
      <c r="D6" s="933"/>
      <c r="E6" s="933"/>
      <c r="F6" s="933"/>
    </row>
    <row r="7" spans="1:8" ht="13.5" thickBot="1">
      <c r="A7" s="941"/>
      <c r="B7" s="941"/>
      <c r="C7" s="941"/>
      <c r="D7" s="941"/>
      <c r="E7" s="941"/>
      <c r="F7" s="941"/>
    </row>
    <row r="8" spans="1:8" ht="48.75" thickBot="1">
      <c r="A8" s="94" t="s">
        <v>122</v>
      </c>
      <c r="B8" s="113" t="s">
        <v>751</v>
      </c>
      <c r="C8" s="113" t="s">
        <v>752</v>
      </c>
      <c r="D8" s="113" t="s">
        <v>753</v>
      </c>
      <c r="E8" s="292" t="s">
        <v>754</v>
      </c>
      <c r="F8" s="292" t="s">
        <v>755</v>
      </c>
    </row>
    <row r="9" spans="1:8" ht="13.5" thickBot="1">
      <c r="A9" s="94"/>
      <c r="B9" s="322" t="s">
        <v>756</v>
      </c>
      <c r="C9" s="323" t="s">
        <v>741</v>
      </c>
      <c r="D9" s="323" t="s">
        <v>742</v>
      </c>
      <c r="E9" s="323" t="s">
        <v>743</v>
      </c>
      <c r="F9" s="324" t="s">
        <v>744</v>
      </c>
    </row>
    <row r="10" spans="1:8">
      <c r="A10" s="544">
        <v>1</v>
      </c>
      <c r="B10" s="544"/>
      <c r="C10" s="544"/>
      <c r="D10" s="544"/>
      <c r="E10" s="542"/>
      <c r="F10" s="545"/>
    </row>
    <row r="11" spans="1:8">
      <c r="A11" s="549">
        <v>2</v>
      </c>
      <c r="B11" s="549"/>
      <c r="C11" s="549"/>
      <c r="D11" s="549"/>
      <c r="E11" s="547"/>
      <c r="F11" s="659"/>
    </row>
    <row r="12" spans="1:8">
      <c r="A12" s="549">
        <v>3</v>
      </c>
      <c r="B12" s="549"/>
      <c r="C12" s="549"/>
      <c r="D12" s="549"/>
      <c r="E12" s="547"/>
      <c r="F12" s="661"/>
    </row>
    <row r="13" spans="1:8" ht="26.25" thickBot="1">
      <c r="A13" s="549">
        <v>5</v>
      </c>
      <c r="B13" s="549"/>
      <c r="C13" s="549"/>
      <c r="D13" s="549"/>
      <c r="E13" s="547"/>
      <c r="F13" s="661"/>
      <c r="G13" s="83" t="s">
        <v>858</v>
      </c>
      <c r="H13" s="83" t="s">
        <v>859</v>
      </c>
    </row>
    <row r="14" spans="1:8" ht="27.75" customHeight="1" thickBot="1">
      <c r="A14" s="43"/>
      <c r="B14" s="945" t="s">
        <v>757</v>
      </c>
      <c r="C14" s="946"/>
      <c r="D14" s="946"/>
      <c r="E14" s="1224"/>
      <c r="F14" s="129">
        <f>SUM(F10:F13)</f>
        <v>0</v>
      </c>
      <c r="G14" s="539"/>
      <c r="H14" s="82">
        <f>F14-G14</f>
        <v>0</v>
      </c>
    </row>
    <row r="15" spans="1:8">
      <c r="F15" s="5"/>
    </row>
  </sheetData>
  <mergeCells count="6">
    <mergeCell ref="A5:F5"/>
    <mergeCell ref="A6:F6"/>
    <mergeCell ref="A7:F7"/>
    <mergeCell ref="B14:E14"/>
    <mergeCell ref="B2:C2"/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H16" sqref="H16"/>
    </sheetView>
  </sheetViews>
  <sheetFormatPr defaultRowHeight="15.75" customHeight="1"/>
  <cols>
    <col min="1" max="1" width="6.5703125" style="5" customWidth="1"/>
    <col min="2" max="2" width="7" style="5" customWidth="1"/>
    <col min="3" max="3" width="19.7109375" style="7" customWidth="1"/>
    <col min="4" max="4" width="22.5703125" style="7" customWidth="1"/>
    <col min="5" max="5" width="24.7109375" style="5" customWidth="1"/>
    <col min="6" max="234" width="9.140625" style="5"/>
    <col min="235" max="236" width="4.140625" style="5" customWidth="1"/>
    <col min="237" max="240" width="6.28515625" style="5" customWidth="1"/>
    <col min="241" max="241" width="1" style="5" customWidth="1"/>
    <col min="242" max="242" width="0" style="5" hidden="1" customWidth="1"/>
    <col min="243" max="244" width="4.140625" style="5" customWidth="1"/>
    <col min="245" max="245" width="5.28515625" style="5" customWidth="1"/>
    <col min="246" max="246" width="0" style="5" hidden="1" customWidth="1"/>
    <col min="247" max="249" width="3.5703125" style="5" customWidth="1"/>
    <col min="250" max="250" width="3.140625" style="5" customWidth="1"/>
    <col min="251" max="254" width="3.28515625" style="5" customWidth="1"/>
    <col min="255" max="255" width="1" style="5" customWidth="1"/>
    <col min="256" max="257" width="0" style="5" hidden="1" customWidth="1"/>
    <col min="258" max="258" width="7.42578125" style="5" customWidth="1"/>
    <col min="259" max="259" width="6.140625" style="5" customWidth="1"/>
    <col min="260" max="260" width="0" style="5" hidden="1" customWidth="1"/>
    <col min="261" max="490" width="9.140625" style="5"/>
    <col min="491" max="492" width="4.140625" style="5" customWidth="1"/>
    <col min="493" max="496" width="6.28515625" style="5" customWidth="1"/>
    <col min="497" max="497" width="1" style="5" customWidth="1"/>
    <col min="498" max="498" width="0" style="5" hidden="1" customWidth="1"/>
    <col min="499" max="500" width="4.140625" style="5" customWidth="1"/>
    <col min="501" max="501" width="5.28515625" style="5" customWidth="1"/>
    <col min="502" max="502" width="0" style="5" hidden="1" customWidth="1"/>
    <col min="503" max="505" width="3.5703125" style="5" customWidth="1"/>
    <col min="506" max="506" width="3.140625" style="5" customWidth="1"/>
    <col min="507" max="510" width="3.28515625" style="5" customWidth="1"/>
    <col min="511" max="511" width="1" style="5" customWidth="1"/>
    <col min="512" max="513" width="0" style="5" hidden="1" customWidth="1"/>
    <col min="514" max="514" width="7.42578125" style="5" customWidth="1"/>
    <col min="515" max="515" width="6.140625" style="5" customWidth="1"/>
    <col min="516" max="516" width="0" style="5" hidden="1" customWidth="1"/>
    <col min="517" max="746" width="9.140625" style="5"/>
    <col min="747" max="748" width="4.140625" style="5" customWidth="1"/>
    <col min="749" max="752" width="6.28515625" style="5" customWidth="1"/>
    <col min="753" max="753" width="1" style="5" customWidth="1"/>
    <col min="754" max="754" width="0" style="5" hidden="1" customWidth="1"/>
    <col min="755" max="756" width="4.140625" style="5" customWidth="1"/>
    <col min="757" max="757" width="5.28515625" style="5" customWidth="1"/>
    <col min="758" max="758" width="0" style="5" hidden="1" customWidth="1"/>
    <col min="759" max="761" width="3.5703125" style="5" customWidth="1"/>
    <col min="762" max="762" width="3.140625" style="5" customWidth="1"/>
    <col min="763" max="766" width="3.28515625" style="5" customWidth="1"/>
    <col min="767" max="767" width="1" style="5" customWidth="1"/>
    <col min="768" max="769" width="0" style="5" hidden="1" customWidth="1"/>
    <col min="770" max="770" width="7.42578125" style="5" customWidth="1"/>
    <col min="771" max="771" width="6.140625" style="5" customWidth="1"/>
    <col min="772" max="772" width="0" style="5" hidden="1" customWidth="1"/>
    <col min="773" max="1002" width="9.140625" style="5"/>
    <col min="1003" max="1004" width="4.140625" style="5" customWidth="1"/>
    <col min="1005" max="1008" width="6.28515625" style="5" customWidth="1"/>
    <col min="1009" max="1009" width="1" style="5" customWidth="1"/>
    <col min="1010" max="1010" width="0" style="5" hidden="1" customWidth="1"/>
    <col min="1011" max="1012" width="4.140625" style="5" customWidth="1"/>
    <col min="1013" max="1013" width="5.28515625" style="5" customWidth="1"/>
    <col min="1014" max="1014" width="0" style="5" hidden="1" customWidth="1"/>
    <col min="1015" max="1017" width="3.5703125" style="5" customWidth="1"/>
    <col min="1018" max="1018" width="3.140625" style="5" customWidth="1"/>
    <col min="1019" max="1022" width="3.28515625" style="5" customWidth="1"/>
    <col min="1023" max="1023" width="1" style="5" customWidth="1"/>
    <col min="1024" max="1025" width="0" style="5" hidden="1" customWidth="1"/>
    <col min="1026" max="1026" width="7.42578125" style="5" customWidth="1"/>
    <col min="1027" max="1027" width="6.140625" style="5" customWidth="1"/>
    <col min="1028" max="1028" width="0" style="5" hidden="1" customWidth="1"/>
    <col min="1029" max="1258" width="9.140625" style="5"/>
    <col min="1259" max="1260" width="4.140625" style="5" customWidth="1"/>
    <col min="1261" max="1264" width="6.28515625" style="5" customWidth="1"/>
    <col min="1265" max="1265" width="1" style="5" customWidth="1"/>
    <col min="1266" max="1266" width="0" style="5" hidden="1" customWidth="1"/>
    <col min="1267" max="1268" width="4.140625" style="5" customWidth="1"/>
    <col min="1269" max="1269" width="5.28515625" style="5" customWidth="1"/>
    <col min="1270" max="1270" width="0" style="5" hidden="1" customWidth="1"/>
    <col min="1271" max="1273" width="3.5703125" style="5" customWidth="1"/>
    <col min="1274" max="1274" width="3.140625" style="5" customWidth="1"/>
    <col min="1275" max="1278" width="3.28515625" style="5" customWidth="1"/>
    <col min="1279" max="1279" width="1" style="5" customWidth="1"/>
    <col min="1280" max="1281" width="0" style="5" hidden="1" customWidth="1"/>
    <col min="1282" max="1282" width="7.42578125" style="5" customWidth="1"/>
    <col min="1283" max="1283" width="6.140625" style="5" customWidth="1"/>
    <col min="1284" max="1284" width="0" style="5" hidden="1" customWidth="1"/>
    <col min="1285" max="1514" width="9.140625" style="5"/>
    <col min="1515" max="1516" width="4.140625" style="5" customWidth="1"/>
    <col min="1517" max="1520" width="6.28515625" style="5" customWidth="1"/>
    <col min="1521" max="1521" width="1" style="5" customWidth="1"/>
    <col min="1522" max="1522" width="0" style="5" hidden="1" customWidth="1"/>
    <col min="1523" max="1524" width="4.140625" style="5" customWidth="1"/>
    <col min="1525" max="1525" width="5.28515625" style="5" customWidth="1"/>
    <col min="1526" max="1526" width="0" style="5" hidden="1" customWidth="1"/>
    <col min="1527" max="1529" width="3.5703125" style="5" customWidth="1"/>
    <col min="1530" max="1530" width="3.140625" style="5" customWidth="1"/>
    <col min="1531" max="1534" width="3.28515625" style="5" customWidth="1"/>
    <col min="1535" max="1535" width="1" style="5" customWidth="1"/>
    <col min="1536" max="1537" width="0" style="5" hidden="1" customWidth="1"/>
    <col min="1538" max="1538" width="7.42578125" style="5" customWidth="1"/>
    <col min="1539" max="1539" width="6.140625" style="5" customWidth="1"/>
    <col min="1540" max="1540" width="0" style="5" hidden="1" customWidth="1"/>
    <col min="1541" max="1770" width="9.140625" style="5"/>
    <col min="1771" max="1772" width="4.140625" style="5" customWidth="1"/>
    <col min="1773" max="1776" width="6.28515625" style="5" customWidth="1"/>
    <col min="1777" max="1777" width="1" style="5" customWidth="1"/>
    <col min="1778" max="1778" width="0" style="5" hidden="1" customWidth="1"/>
    <col min="1779" max="1780" width="4.140625" style="5" customWidth="1"/>
    <col min="1781" max="1781" width="5.28515625" style="5" customWidth="1"/>
    <col min="1782" max="1782" width="0" style="5" hidden="1" customWidth="1"/>
    <col min="1783" max="1785" width="3.5703125" style="5" customWidth="1"/>
    <col min="1786" max="1786" width="3.140625" style="5" customWidth="1"/>
    <col min="1787" max="1790" width="3.28515625" style="5" customWidth="1"/>
    <col min="1791" max="1791" width="1" style="5" customWidth="1"/>
    <col min="1792" max="1793" width="0" style="5" hidden="1" customWidth="1"/>
    <col min="1794" max="1794" width="7.42578125" style="5" customWidth="1"/>
    <col min="1795" max="1795" width="6.140625" style="5" customWidth="1"/>
    <col min="1796" max="1796" width="0" style="5" hidden="1" customWidth="1"/>
    <col min="1797" max="2026" width="9.140625" style="5"/>
    <col min="2027" max="2028" width="4.140625" style="5" customWidth="1"/>
    <col min="2029" max="2032" width="6.28515625" style="5" customWidth="1"/>
    <col min="2033" max="2033" width="1" style="5" customWidth="1"/>
    <col min="2034" max="2034" width="0" style="5" hidden="1" customWidth="1"/>
    <col min="2035" max="2036" width="4.140625" style="5" customWidth="1"/>
    <col min="2037" max="2037" width="5.28515625" style="5" customWidth="1"/>
    <col min="2038" max="2038" width="0" style="5" hidden="1" customWidth="1"/>
    <col min="2039" max="2041" width="3.5703125" style="5" customWidth="1"/>
    <col min="2042" max="2042" width="3.140625" style="5" customWidth="1"/>
    <col min="2043" max="2046" width="3.28515625" style="5" customWidth="1"/>
    <col min="2047" max="2047" width="1" style="5" customWidth="1"/>
    <col min="2048" max="2049" width="0" style="5" hidden="1" customWidth="1"/>
    <col min="2050" max="2050" width="7.42578125" style="5" customWidth="1"/>
    <col min="2051" max="2051" width="6.140625" style="5" customWidth="1"/>
    <col min="2052" max="2052" width="0" style="5" hidden="1" customWidth="1"/>
    <col min="2053" max="2282" width="9.140625" style="5"/>
    <col min="2283" max="2284" width="4.140625" style="5" customWidth="1"/>
    <col min="2285" max="2288" width="6.28515625" style="5" customWidth="1"/>
    <col min="2289" max="2289" width="1" style="5" customWidth="1"/>
    <col min="2290" max="2290" width="0" style="5" hidden="1" customWidth="1"/>
    <col min="2291" max="2292" width="4.140625" style="5" customWidth="1"/>
    <col min="2293" max="2293" width="5.28515625" style="5" customWidth="1"/>
    <col min="2294" max="2294" width="0" style="5" hidden="1" customWidth="1"/>
    <col min="2295" max="2297" width="3.5703125" style="5" customWidth="1"/>
    <col min="2298" max="2298" width="3.140625" style="5" customWidth="1"/>
    <col min="2299" max="2302" width="3.28515625" style="5" customWidth="1"/>
    <col min="2303" max="2303" width="1" style="5" customWidth="1"/>
    <col min="2304" max="2305" width="0" style="5" hidden="1" customWidth="1"/>
    <col min="2306" max="2306" width="7.42578125" style="5" customWidth="1"/>
    <col min="2307" max="2307" width="6.140625" style="5" customWidth="1"/>
    <col min="2308" max="2308" width="0" style="5" hidden="1" customWidth="1"/>
    <col min="2309" max="2538" width="9.140625" style="5"/>
    <col min="2539" max="2540" width="4.140625" style="5" customWidth="1"/>
    <col min="2541" max="2544" width="6.28515625" style="5" customWidth="1"/>
    <col min="2545" max="2545" width="1" style="5" customWidth="1"/>
    <col min="2546" max="2546" width="0" style="5" hidden="1" customWidth="1"/>
    <col min="2547" max="2548" width="4.140625" style="5" customWidth="1"/>
    <col min="2549" max="2549" width="5.28515625" style="5" customWidth="1"/>
    <col min="2550" max="2550" width="0" style="5" hidden="1" customWidth="1"/>
    <col min="2551" max="2553" width="3.5703125" style="5" customWidth="1"/>
    <col min="2554" max="2554" width="3.140625" style="5" customWidth="1"/>
    <col min="2555" max="2558" width="3.28515625" style="5" customWidth="1"/>
    <col min="2559" max="2559" width="1" style="5" customWidth="1"/>
    <col min="2560" max="2561" width="0" style="5" hidden="1" customWidth="1"/>
    <col min="2562" max="2562" width="7.42578125" style="5" customWidth="1"/>
    <col min="2563" max="2563" width="6.140625" style="5" customWidth="1"/>
    <col min="2564" max="2564" width="0" style="5" hidden="1" customWidth="1"/>
    <col min="2565" max="2794" width="9.140625" style="5"/>
    <col min="2795" max="2796" width="4.140625" style="5" customWidth="1"/>
    <col min="2797" max="2800" width="6.28515625" style="5" customWidth="1"/>
    <col min="2801" max="2801" width="1" style="5" customWidth="1"/>
    <col min="2802" max="2802" width="0" style="5" hidden="1" customWidth="1"/>
    <col min="2803" max="2804" width="4.140625" style="5" customWidth="1"/>
    <col min="2805" max="2805" width="5.28515625" style="5" customWidth="1"/>
    <col min="2806" max="2806" width="0" style="5" hidden="1" customWidth="1"/>
    <col min="2807" max="2809" width="3.5703125" style="5" customWidth="1"/>
    <col min="2810" max="2810" width="3.140625" style="5" customWidth="1"/>
    <col min="2811" max="2814" width="3.28515625" style="5" customWidth="1"/>
    <col min="2815" max="2815" width="1" style="5" customWidth="1"/>
    <col min="2816" max="2817" width="0" style="5" hidden="1" customWidth="1"/>
    <col min="2818" max="2818" width="7.42578125" style="5" customWidth="1"/>
    <col min="2819" max="2819" width="6.140625" style="5" customWidth="1"/>
    <col min="2820" max="2820" width="0" style="5" hidden="1" customWidth="1"/>
    <col min="2821" max="3050" width="9.140625" style="5"/>
    <col min="3051" max="3052" width="4.140625" style="5" customWidth="1"/>
    <col min="3053" max="3056" width="6.28515625" style="5" customWidth="1"/>
    <col min="3057" max="3057" width="1" style="5" customWidth="1"/>
    <col min="3058" max="3058" width="0" style="5" hidden="1" customWidth="1"/>
    <col min="3059" max="3060" width="4.140625" style="5" customWidth="1"/>
    <col min="3061" max="3061" width="5.28515625" style="5" customWidth="1"/>
    <col min="3062" max="3062" width="0" style="5" hidden="1" customWidth="1"/>
    <col min="3063" max="3065" width="3.5703125" style="5" customWidth="1"/>
    <col min="3066" max="3066" width="3.140625" style="5" customWidth="1"/>
    <col min="3067" max="3070" width="3.28515625" style="5" customWidth="1"/>
    <col min="3071" max="3071" width="1" style="5" customWidth="1"/>
    <col min="3072" max="3073" width="0" style="5" hidden="1" customWidth="1"/>
    <col min="3074" max="3074" width="7.42578125" style="5" customWidth="1"/>
    <col min="3075" max="3075" width="6.140625" style="5" customWidth="1"/>
    <col min="3076" max="3076" width="0" style="5" hidden="1" customWidth="1"/>
    <col min="3077" max="3306" width="9.140625" style="5"/>
    <col min="3307" max="3308" width="4.140625" style="5" customWidth="1"/>
    <col min="3309" max="3312" width="6.28515625" style="5" customWidth="1"/>
    <col min="3313" max="3313" width="1" style="5" customWidth="1"/>
    <col min="3314" max="3314" width="0" style="5" hidden="1" customWidth="1"/>
    <col min="3315" max="3316" width="4.140625" style="5" customWidth="1"/>
    <col min="3317" max="3317" width="5.28515625" style="5" customWidth="1"/>
    <col min="3318" max="3318" width="0" style="5" hidden="1" customWidth="1"/>
    <col min="3319" max="3321" width="3.5703125" style="5" customWidth="1"/>
    <col min="3322" max="3322" width="3.140625" style="5" customWidth="1"/>
    <col min="3323" max="3326" width="3.28515625" style="5" customWidth="1"/>
    <col min="3327" max="3327" width="1" style="5" customWidth="1"/>
    <col min="3328" max="3329" width="0" style="5" hidden="1" customWidth="1"/>
    <col min="3330" max="3330" width="7.42578125" style="5" customWidth="1"/>
    <col min="3331" max="3331" width="6.140625" style="5" customWidth="1"/>
    <col min="3332" max="3332" width="0" style="5" hidden="1" customWidth="1"/>
    <col min="3333" max="3562" width="9.140625" style="5"/>
    <col min="3563" max="3564" width="4.140625" style="5" customWidth="1"/>
    <col min="3565" max="3568" width="6.28515625" style="5" customWidth="1"/>
    <col min="3569" max="3569" width="1" style="5" customWidth="1"/>
    <col min="3570" max="3570" width="0" style="5" hidden="1" customWidth="1"/>
    <col min="3571" max="3572" width="4.140625" style="5" customWidth="1"/>
    <col min="3573" max="3573" width="5.28515625" style="5" customWidth="1"/>
    <col min="3574" max="3574" width="0" style="5" hidden="1" customWidth="1"/>
    <col min="3575" max="3577" width="3.5703125" style="5" customWidth="1"/>
    <col min="3578" max="3578" width="3.140625" style="5" customWidth="1"/>
    <col min="3579" max="3582" width="3.28515625" style="5" customWidth="1"/>
    <col min="3583" max="3583" width="1" style="5" customWidth="1"/>
    <col min="3584" max="3585" width="0" style="5" hidden="1" customWidth="1"/>
    <col min="3586" max="3586" width="7.42578125" style="5" customWidth="1"/>
    <col min="3587" max="3587" width="6.140625" style="5" customWidth="1"/>
    <col min="3588" max="3588" width="0" style="5" hidden="1" customWidth="1"/>
    <col min="3589" max="3818" width="9.140625" style="5"/>
    <col min="3819" max="3820" width="4.140625" style="5" customWidth="1"/>
    <col min="3821" max="3824" width="6.28515625" style="5" customWidth="1"/>
    <col min="3825" max="3825" width="1" style="5" customWidth="1"/>
    <col min="3826" max="3826" width="0" style="5" hidden="1" customWidth="1"/>
    <col min="3827" max="3828" width="4.140625" style="5" customWidth="1"/>
    <col min="3829" max="3829" width="5.28515625" style="5" customWidth="1"/>
    <col min="3830" max="3830" width="0" style="5" hidden="1" customWidth="1"/>
    <col min="3831" max="3833" width="3.5703125" style="5" customWidth="1"/>
    <col min="3834" max="3834" width="3.140625" style="5" customWidth="1"/>
    <col min="3835" max="3838" width="3.28515625" style="5" customWidth="1"/>
    <col min="3839" max="3839" width="1" style="5" customWidth="1"/>
    <col min="3840" max="3841" width="0" style="5" hidden="1" customWidth="1"/>
    <col min="3842" max="3842" width="7.42578125" style="5" customWidth="1"/>
    <col min="3843" max="3843" width="6.140625" style="5" customWidth="1"/>
    <col min="3844" max="3844" width="0" style="5" hidden="1" customWidth="1"/>
    <col min="3845" max="4074" width="9.140625" style="5"/>
    <col min="4075" max="4076" width="4.140625" style="5" customWidth="1"/>
    <col min="4077" max="4080" width="6.28515625" style="5" customWidth="1"/>
    <col min="4081" max="4081" width="1" style="5" customWidth="1"/>
    <col min="4082" max="4082" width="0" style="5" hidden="1" customWidth="1"/>
    <col min="4083" max="4084" width="4.140625" style="5" customWidth="1"/>
    <col min="4085" max="4085" width="5.28515625" style="5" customWidth="1"/>
    <col min="4086" max="4086" width="0" style="5" hidden="1" customWidth="1"/>
    <col min="4087" max="4089" width="3.5703125" style="5" customWidth="1"/>
    <col min="4090" max="4090" width="3.140625" style="5" customWidth="1"/>
    <col min="4091" max="4094" width="3.28515625" style="5" customWidth="1"/>
    <col min="4095" max="4095" width="1" style="5" customWidth="1"/>
    <col min="4096" max="4097" width="0" style="5" hidden="1" customWidth="1"/>
    <col min="4098" max="4098" width="7.42578125" style="5" customWidth="1"/>
    <col min="4099" max="4099" width="6.140625" style="5" customWidth="1"/>
    <col min="4100" max="4100" width="0" style="5" hidden="1" customWidth="1"/>
    <col min="4101" max="4330" width="9.140625" style="5"/>
    <col min="4331" max="4332" width="4.140625" style="5" customWidth="1"/>
    <col min="4333" max="4336" width="6.28515625" style="5" customWidth="1"/>
    <col min="4337" max="4337" width="1" style="5" customWidth="1"/>
    <col min="4338" max="4338" width="0" style="5" hidden="1" customWidth="1"/>
    <col min="4339" max="4340" width="4.140625" style="5" customWidth="1"/>
    <col min="4341" max="4341" width="5.28515625" style="5" customWidth="1"/>
    <col min="4342" max="4342" width="0" style="5" hidden="1" customWidth="1"/>
    <col min="4343" max="4345" width="3.5703125" style="5" customWidth="1"/>
    <col min="4346" max="4346" width="3.140625" style="5" customWidth="1"/>
    <col min="4347" max="4350" width="3.28515625" style="5" customWidth="1"/>
    <col min="4351" max="4351" width="1" style="5" customWidth="1"/>
    <col min="4352" max="4353" width="0" style="5" hidden="1" customWidth="1"/>
    <col min="4354" max="4354" width="7.42578125" style="5" customWidth="1"/>
    <col min="4355" max="4355" width="6.140625" style="5" customWidth="1"/>
    <col min="4356" max="4356" width="0" style="5" hidden="1" customWidth="1"/>
    <col min="4357" max="4586" width="9.140625" style="5"/>
    <col min="4587" max="4588" width="4.140625" style="5" customWidth="1"/>
    <col min="4589" max="4592" width="6.28515625" style="5" customWidth="1"/>
    <col min="4593" max="4593" width="1" style="5" customWidth="1"/>
    <col min="4594" max="4594" width="0" style="5" hidden="1" customWidth="1"/>
    <col min="4595" max="4596" width="4.140625" style="5" customWidth="1"/>
    <col min="4597" max="4597" width="5.28515625" style="5" customWidth="1"/>
    <col min="4598" max="4598" width="0" style="5" hidden="1" customWidth="1"/>
    <col min="4599" max="4601" width="3.5703125" style="5" customWidth="1"/>
    <col min="4602" max="4602" width="3.140625" style="5" customWidth="1"/>
    <col min="4603" max="4606" width="3.28515625" style="5" customWidth="1"/>
    <col min="4607" max="4607" width="1" style="5" customWidth="1"/>
    <col min="4608" max="4609" width="0" style="5" hidden="1" customWidth="1"/>
    <col min="4610" max="4610" width="7.42578125" style="5" customWidth="1"/>
    <col min="4611" max="4611" width="6.140625" style="5" customWidth="1"/>
    <col min="4612" max="4612" width="0" style="5" hidden="1" customWidth="1"/>
    <col min="4613" max="4842" width="9.140625" style="5"/>
    <col min="4843" max="4844" width="4.140625" style="5" customWidth="1"/>
    <col min="4845" max="4848" width="6.28515625" style="5" customWidth="1"/>
    <col min="4849" max="4849" width="1" style="5" customWidth="1"/>
    <col min="4850" max="4850" width="0" style="5" hidden="1" customWidth="1"/>
    <col min="4851" max="4852" width="4.140625" style="5" customWidth="1"/>
    <col min="4853" max="4853" width="5.28515625" style="5" customWidth="1"/>
    <col min="4854" max="4854" width="0" style="5" hidden="1" customWidth="1"/>
    <col min="4855" max="4857" width="3.5703125" style="5" customWidth="1"/>
    <col min="4858" max="4858" width="3.140625" style="5" customWidth="1"/>
    <col min="4859" max="4862" width="3.28515625" style="5" customWidth="1"/>
    <col min="4863" max="4863" width="1" style="5" customWidth="1"/>
    <col min="4864" max="4865" width="0" style="5" hidden="1" customWidth="1"/>
    <col min="4866" max="4866" width="7.42578125" style="5" customWidth="1"/>
    <col min="4867" max="4867" width="6.140625" style="5" customWidth="1"/>
    <col min="4868" max="4868" width="0" style="5" hidden="1" customWidth="1"/>
    <col min="4869" max="5098" width="9.140625" style="5"/>
    <col min="5099" max="5100" width="4.140625" style="5" customWidth="1"/>
    <col min="5101" max="5104" width="6.28515625" style="5" customWidth="1"/>
    <col min="5105" max="5105" width="1" style="5" customWidth="1"/>
    <col min="5106" max="5106" width="0" style="5" hidden="1" customWidth="1"/>
    <col min="5107" max="5108" width="4.140625" style="5" customWidth="1"/>
    <col min="5109" max="5109" width="5.28515625" style="5" customWidth="1"/>
    <col min="5110" max="5110" width="0" style="5" hidden="1" customWidth="1"/>
    <col min="5111" max="5113" width="3.5703125" style="5" customWidth="1"/>
    <col min="5114" max="5114" width="3.140625" style="5" customWidth="1"/>
    <col min="5115" max="5118" width="3.28515625" style="5" customWidth="1"/>
    <col min="5119" max="5119" width="1" style="5" customWidth="1"/>
    <col min="5120" max="5121" width="0" style="5" hidden="1" customWidth="1"/>
    <col min="5122" max="5122" width="7.42578125" style="5" customWidth="1"/>
    <col min="5123" max="5123" width="6.140625" style="5" customWidth="1"/>
    <col min="5124" max="5124" width="0" style="5" hidden="1" customWidth="1"/>
    <col min="5125" max="5354" width="9.140625" style="5"/>
    <col min="5355" max="5356" width="4.140625" style="5" customWidth="1"/>
    <col min="5357" max="5360" width="6.28515625" style="5" customWidth="1"/>
    <col min="5361" max="5361" width="1" style="5" customWidth="1"/>
    <col min="5362" max="5362" width="0" style="5" hidden="1" customWidth="1"/>
    <col min="5363" max="5364" width="4.140625" style="5" customWidth="1"/>
    <col min="5365" max="5365" width="5.28515625" style="5" customWidth="1"/>
    <col min="5366" max="5366" width="0" style="5" hidden="1" customWidth="1"/>
    <col min="5367" max="5369" width="3.5703125" style="5" customWidth="1"/>
    <col min="5370" max="5370" width="3.140625" style="5" customWidth="1"/>
    <col min="5371" max="5374" width="3.28515625" style="5" customWidth="1"/>
    <col min="5375" max="5375" width="1" style="5" customWidth="1"/>
    <col min="5376" max="5377" width="0" style="5" hidden="1" customWidth="1"/>
    <col min="5378" max="5378" width="7.42578125" style="5" customWidth="1"/>
    <col min="5379" max="5379" width="6.140625" style="5" customWidth="1"/>
    <col min="5380" max="5380" width="0" style="5" hidden="1" customWidth="1"/>
    <col min="5381" max="5610" width="9.140625" style="5"/>
    <col min="5611" max="5612" width="4.140625" style="5" customWidth="1"/>
    <col min="5613" max="5616" width="6.28515625" style="5" customWidth="1"/>
    <col min="5617" max="5617" width="1" style="5" customWidth="1"/>
    <col min="5618" max="5618" width="0" style="5" hidden="1" customWidth="1"/>
    <col min="5619" max="5620" width="4.140625" style="5" customWidth="1"/>
    <col min="5621" max="5621" width="5.28515625" style="5" customWidth="1"/>
    <col min="5622" max="5622" width="0" style="5" hidden="1" customWidth="1"/>
    <col min="5623" max="5625" width="3.5703125" style="5" customWidth="1"/>
    <col min="5626" max="5626" width="3.140625" style="5" customWidth="1"/>
    <col min="5627" max="5630" width="3.28515625" style="5" customWidth="1"/>
    <col min="5631" max="5631" width="1" style="5" customWidth="1"/>
    <col min="5632" max="5633" width="0" style="5" hidden="1" customWidth="1"/>
    <col min="5634" max="5634" width="7.42578125" style="5" customWidth="1"/>
    <col min="5635" max="5635" width="6.140625" style="5" customWidth="1"/>
    <col min="5636" max="5636" width="0" style="5" hidden="1" customWidth="1"/>
    <col min="5637" max="5866" width="9.140625" style="5"/>
    <col min="5867" max="5868" width="4.140625" style="5" customWidth="1"/>
    <col min="5869" max="5872" width="6.28515625" style="5" customWidth="1"/>
    <col min="5873" max="5873" width="1" style="5" customWidth="1"/>
    <col min="5874" max="5874" width="0" style="5" hidden="1" customWidth="1"/>
    <col min="5875" max="5876" width="4.140625" style="5" customWidth="1"/>
    <col min="5877" max="5877" width="5.28515625" style="5" customWidth="1"/>
    <col min="5878" max="5878" width="0" style="5" hidden="1" customWidth="1"/>
    <col min="5879" max="5881" width="3.5703125" style="5" customWidth="1"/>
    <col min="5882" max="5882" width="3.140625" style="5" customWidth="1"/>
    <col min="5883" max="5886" width="3.28515625" style="5" customWidth="1"/>
    <col min="5887" max="5887" width="1" style="5" customWidth="1"/>
    <col min="5888" max="5889" width="0" style="5" hidden="1" customWidth="1"/>
    <col min="5890" max="5890" width="7.42578125" style="5" customWidth="1"/>
    <col min="5891" max="5891" width="6.140625" style="5" customWidth="1"/>
    <col min="5892" max="5892" width="0" style="5" hidden="1" customWidth="1"/>
    <col min="5893" max="6122" width="9.140625" style="5"/>
    <col min="6123" max="6124" width="4.140625" style="5" customWidth="1"/>
    <col min="6125" max="6128" width="6.28515625" style="5" customWidth="1"/>
    <col min="6129" max="6129" width="1" style="5" customWidth="1"/>
    <col min="6130" max="6130" width="0" style="5" hidden="1" customWidth="1"/>
    <col min="6131" max="6132" width="4.140625" style="5" customWidth="1"/>
    <col min="6133" max="6133" width="5.28515625" style="5" customWidth="1"/>
    <col min="6134" max="6134" width="0" style="5" hidden="1" customWidth="1"/>
    <col min="6135" max="6137" width="3.5703125" style="5" customWidth="1"/>
    <col min="6138" max="6138" width="3.140625" style="5" customWidth="1"/>
    <col min="6139" max="6142" width="3.28515625" style="5" customWidth="1"/>
    <col min="6143" max="6143" width="1" style="5" customWidth="1"/>
    <col min="6144" max="6145" width="0" style="5" hidden="1" customWidth="1"/>
    <col min="6146" max="6146" width="7.42578125" style="5" customWidth="1"/>
    <col min="6147" max="6147" width="6.140625" style="5" customWidth="1"/>
    <col min="6148" max="6148" width="0" style="5" hidden="1" customWidth="1"/>
    <col min="6149" max="6378" width="9.140625" style="5"/>
    <col min="6379" max="6380" width="4.140625" style="5" customWidth="1"/>
    <col min="6381" max="6384" width="6.28515625" style="5" customWidth="1"/>
    <col min="6385" max="6385" width="1" style="5" customWidth="1"/>
    <col min="6386" max="6386" width="0" style="5" hidden="1" customWidth="1"/>
    <col min="6387" max="6388" width="4.140625" style="5" customWidth="1"/>
    <col min="6389" max="6389" width="5.28515625" style="5" customWidth="1"/>
    <col min="6390" max="6390" width="0" style="5" hidden="1" customWidth="1"/>
    <col min="6391" max="6393" width="3.5703125" style="5" customWidth="1"/>
    <col min="6394" max="6394" width="3.140625" style="5" customWidth="1"/>
    <col min="6395" max="6398" width="3.28515625" style="5" customWidth="1"/>
    <col min="6399" max="6399" width="1" style="5" customWidth="1"/>
    <col min="6400" max="6401" width="0" style="5" hidden="1" customWidth="1"/>
    <col min="6402" max="6402" width="7.42578125" style="5" customWidth="1"/>
    <col min="6403" max="6403" width="6.140625" style="5" customWidth="1"/>
    <col min="6404" max="6404" width="0" style="5" hidden="1" customWidth="1"/>
    <col min="6405" max="6634" width="9.140625" style="5"/>
    <col min="6635" max="6636" width="4.140625" style="5" customWidth="1"/>
    <col min="6637" max="6640" width="6.28515625" style="5" customWidth="1"/>
    <col min="6641" max="6641" width="1" style="5" customWidth="1"/>
    <col min="6642" max="6642" width="0" style="5" hidden="1" customWidth="1"/>
    <col min="6643" max="6644" width="4.140625" style="5" customWidth="1"/>
    <col min="6645" max="6645" width="5.28515625" style="5" customWidth="1"/>
    <col min="6646" max="6646" width="0" style="5" hidden="1" customWidth="1"/>
    <col min="6647" max="6649" width="3.5703125" style="5" customWidth="1"/>
    <col min="6650" max="6650" width="3.140625" style="5" customWidth="1"/>
    <col min="6651" max="6654" width="3.28515625" style="5" customWidth="1"/>
    <col min="6655" max="6655" width="1" style="5" customWidth="1"/>
    <col min="6656" max="6657" width="0" style="5" hidden="1" customWidth="1"/>
    <col min="6658" max="6658" width="7.42578125" style="5" customWidth="1"/>
    <col min="6659" max="6659" width="6.140625" style="5" customWidth="1"/>
    <col min="6660" max="6660" width="0" style="5" hidden="1" customWidth="1"/>
    <col min="6661" max="6890" width="9.140625" style="5"/>
    <col min="6891" max="6892" width="4.140625" style="5" customWidth="1"/>
    <col min="6893" max="6896" width="6.28515625" style="5" customWidth="1"/>
    <col min="6897" max="6897" width="1" style="5" customWidth="1"/>
    <col min="6898" max="6898" width="0" style="5" hidden="1" customWidth="1"/>
    <col min="6899" max="6900" width="4.140625" style="5" customWidth="1"/>
    <col min="6901" max="6901" width="5.28515625" style="5" customWidth="1"/>
    <col min="6902" max="6902" width="0" style="5" hidden="1" customWidth="1"/>
    <col min="6903" max="6905" width="3.5703125" style="5" customWidth="1"/>
    <col min="6906" max="6906" width="3.140625" style="5" customWidth="1"/>
    <col min="6907" max="6910" width="3.28515625" style="5" customWidth="1"/>
    <col min="6911" max="6911" width="1" style="5" customWidth="1"/>
    <col min="6912" max="6913" width="0" style="5" hidden="1" customWidth="1"/>
    <col min="6914" max="6914" width="7.42578125" style="5" customWidth="1"/>
    <col min="6915" max="6915" width="6.140625" style="5" customWidth="1"/>
    <col min="6916" max="6916" width="0" style="5" hidden="1" customWidth="1"/>
    <col min="6917" max="7146" width="9.140625" style="5"/>
    <col min="7147" max="7148" width="4.140625" style="5" customWidth="1"/>
    <col min="7149" max="7152" width="6.28515625" style="5" customWidth="1"/>
    <col min="7153" max="7153" width="1" style="5" customWidth="1"/>
    <col min="7154" max="7154" width="0" style="5" hidden="1" customWidth="1"/>
    <col min="7155" max="7156" width="4.140625" style="5" customWidth="1"/>
    <col min="7157" max="7157" width="5.28515625" style="5" customWidth="1"/>
    <col min="7158" max="7158" width="0" style="5" hidden="1" customWidth="1"/>
    <col min="7159" max="7161" width="3.5703125" style="5" customWidth="1"/>
    <col min="7162" max="7162" width="3.140625" style="5" customWidth="1"/>
    <col min="7163" max="7166" width="3.28515625" style="5" customWidth="1"/>
    <col min="7167" max="7167" width="1" style="5" customWidth="1"/>
    <col min="7168" max="7169" width="0" style="5" hidden="1" customWidth="1"/>
    <col min="7170" max="7170" width="7.42578125" style="5" customWidth="1"/>
    <col min="7171" max="7171" width="6.140625" style="5" customWidth="1"/>
    <col min="7172" max="7172" width="0" style="5" hidden="1" customWidth="1"/>
    <col min="7173" max="7402" width="9.140625" style="5"/>
    <col min="7403" max="7404" width="4.140625" style="5" customWidth="1"/>
    <col min="7405" max="7408" width="6.28515625" style="5" customWidth="1"/>
    <col min="7409" max="7409" width="1" style="5" customWidth="1"/>
    <col min="7410" max="7410" width="0" style="5" hidden="1" customWidth="1"/>
    <col min="7411" max="7412" width="4.140625" style="5" customWidth="1"/>
    <col min="7413" max="7413" width="5.28515625" style="5" customWidth="1"/>
    <col min="7414" max="7414" width="0" style="5" hidden="1" customWidth="1"/>
    <col min="7415" max="7417" width="3.5703125" style="5" customWidth="1"/>
    <col min="7418" max="7418" width="3.140625" style="5" customWidth="1"/>
    <col min="7419" max="7422" width="3.28515625" style="5" customWidth="1"/>
    <col min="7423" max="7423" width="1" style="5" customWidth="1"/>
    <col min="7424" max="7425" width="0" style="5" hidden="1" customWidth="1"/>
    <col min="7426" max="7426" width="7.42578125" style="5" customWidth="1"/>
    <col min="7427" max="7427" width="6.140625" style="5" customWidth="1"/>
    <col min="7428" max="7428" width="0" style="5" hidden="1" customWidth="1"/>
    <col min="7429" max="7658" width="9.140625" style="5"/>
    <col min="7659" max="7660" width="4.140625" style="5" customWidth="1"/>
    <col min="7661" max="7664" width="6.28515625" style="5" customWidth="1"/>
    <col min="7665" max="7665" width="1" style="5" customWidth="1"/>
    <col min="7666" max="7666" width="0" style="5" hidden="1" customWidth="1"/>
    <col min="7667" max="7668" width="4.140625" style="5" customWidth="1"/>
    <col min="7669" max="7669" width="5.28515625" style="5" customWidth="1"/>
    <col min="7670" max="7670" width="0" style="5" hidden="1" customWidth="1"/>
    <col min="7671" max="7673" width="3.5703125" style="5" customWidth="1"/>
    <col min="7674" max="7674" width="3.140625" style="5" customWidth="1"/>
    <col min="7675" max="7678" width="3.28515625" style="5" customWidth="1"/>
    <col min="7679" max="7679" width="1" style="5" customWidth="1"/>
    <col min="7680" max="7681" width="0" style="5" hidden="1" customWidth="1"/>
    <col min="7682" max="7682" width="7.42578125" style="5" customWidth="1"/>
    <col min="7683" max="7683" width="6.140625" style="5" customWidth="1"/>
    <col min="7684" max="7684" width="0" style="5" hidden="1" customWidth="1"/>
    <col min="7685" max="7914" width="9.140625" style="5"/>
    <col min="7915" max="7916" width="4.140625" style="5" customWidth="1"/>
    <col min="7917" max="7920" width="6.28515625" style="5" customWidth="1"/>
    <col min="7921" max="7921" width="1" style="5" customWidth="1"/>
    <col min="7922" max="7922" width="0" style="5" hidden="1" customWidth="1"/>
    <col min="7923" max="7924" width="4.140625" style="5" customWidth="1"/>
    <col min="7925" max="7925" width="5.28515625" style="5" customWidth="1"/>
    <col min="7926" max="7926" width="0" style="5" hidden="1" customWidth="1"/>
    <col min="7927" max="7929" width="3.5703125" style="5" customWidth="1"/>
    <col min="7930" max="7930" width="3.140625" style="5" customWidth="1"/>
    <col min="7931" max="7934" width="3.28515625" style="5" customWidth="1"/>
    <col min="7935" max="7935" width="1" style="5" customWidth="1"/>
    <col min="7936" max="7937" width="0" style="5" hidden="1" customWidth="1"/>
    <col min="7938" max="7938" width="7.42578125" style="5" customWidth="1"/>
    <col min="7939" max="7939" width="6.140625" style="5" customWidth="1"/>
    <col min="7940" max="7940" width="0" style="5" hidden="1" customWidth="1"/>
    <col min="7941" max="8170" width="9.140625" style="5"/>
    <col min="8171" max="8172" width="4.140625" style="5" customWidth="1"/>
    <col min="8173" max="8176" width="6.28515625" style="5" customWidth="1"/>
    <col min="8177" max="8177" width="1" style="5" customWidth="1"/>
    <col min="8178" max="8178" width="0" style="5" hidden="1" customWidth="1"/>
    <col min="8179" max="8180" width="4.140625" style="5" customWidth="1"/>
    <col min="8181" max="8181" width="5.28515625" style="5" customWidth="1"/>
    <col min="8182" max="8182" width="0" style="5" hidden="1" customWidth="1"/>
    <col min="8183" max="8185" width="3.5703125" style="5" customWidth="1"/>
    <col min="8186" max="8186" width="3.140625" style="5" customWidth="1"/>
    <col min="8187" max="8190" width="3.28515625" style="5" customWidth="1"/>
    <col min="8191" max="8191" width="1" style="5" customWidth="1"/>
    <col min="8192" max="8193" width="0" style="5" hidden="1" customWidth="1"/>
    <col min="8194" max="8194" width="7.42578125" style="5" customWidth="1"/>
    <col min="8195" max="8195" width="6.140625" style="5" customWidth="1"/>
    <col min="8196" max="8196" width="0" style="5" hidden="1" customWidth="1"/>
    <col min="8197" max="8426" width="9.140625" style="5"/>
    <col min="8427" max="8428" width="4.140625" style="5" customWidth="1"/>
    <col min="8429" max="8432" width="6.28515625" style="5" customWidth="1"/>
    <col min="8433" max="8433" width="1" style="5" customWidth="1"/>
    <col min="8434" max="8434" width="0" style="5" hidden="1" customWidth="1"/>
    <col min="8435" max="8436" width="4.140625" style="5" customWidth="1"/>
    <col min="8437" max="8437" width="5.28515625" style="5" customWidth="1"/>
    <col min="8438" max="8438" width="0" style="5" hidden="1" customWidth="1"/>
    <col min="8439" max="8441" width="3.5703125" style="5" customWidth="1"/>
    <col min="8442" max="8442" width="3.140625" style="5" customWidth="1"/>
    <col min="8443" max="8446" width="3.28515625" style="5" customWidth="1"/>
    <col min="8447" max="8447" width="1" style="5" customWidth="1"/>
    <col min="8448" max="8449" width="0" style="5" hidden="1" customWidth="1"/>
    <col min="8450" max="8450" width="7.42578125" style="5" customWidth="1"/>
    <col min="8451" max="8451" width="6.140625" style="5" customWidth="1"/>
    <col min="8452" max="8452" width="0" style="5" hidden="1" customWidth="1"/>
    <col min="8453" max="8682" width="9.140625" style="5"/>
    <col min="8683" max="8684" width="4.140625" style="5" customWidth="1"/>
    <col min="8685" max="8688" width="6.28515625" style="5" customWidth="1"/>
    <col min="8689" max="8689" width="1" style="5" customWidth="1"/>
    <col min="8690" max="8690" width="0" style="5" hidden="1" customWidth="1"/>
    <col min="8691" max="8692" width="4.140625" style="5" customWidth="1"/>
    <col min="8693" max="8693" width="5.28515625" style="5" customWidth="1"/>
    <col min="8694" max="8694" width="0" style="5" hidden="1" customWidth="1"/>
    <col min="8695" max="8697" width="3.5703125" style="5" customWidth="1"/>
    <col min="8698" max="8698" width="3.140625" style="5" customWidth="1"/>
    <col min="8699" max="8702" width="3.28515625" style="5" customWidth="1"/>
    <col min="8703" max="8703" width="1" style="5" customWidth="1"/>
    <col min="8704" max="8705" width="0" style="5" hidden="1" customWidth="1"/>
    <col min="8706" max="8706" width="7.42578125" style="5" customWidth="1"/>
    <col min="8707" max="8707" width="6.140625" style="5" customWidth="1"/>
    <col min="8708" max="8708" width="0" style="5" hidden="1" customWidth="1"/>
    <col min="8709" max="8938" width="9.140625" style="5"/>
    <col min="8939" max="8940" width="4.140625" style="5" customWidth="1"/>
    <col min="8941" max="8944" width="6.28515625" style="5" customWidth="1"/>
    <col min="8945" max="8945" width="1" style="5" customWidth="1"/>
    <col min="8946" max="8946" width="0" style="5" hidden="1" customWidth="1"/>
    <col min="8947" max="8948" width="4.140625" style="5" customWidth="1"/>
    <col min="8949" max="8949" width="5.28515625" style="5" customWidth="1"/>
    <col min="8950" max="8950" width="0" style="5" hidden="1" customWidth="1"/>
    <col min="8951" max="8953" width="3.5703125" style="5" customWidth="1"/>
    <col min="8954" max="8954" width="3.140625" style="5" customWidth="1"/>
    <col min="8955" max="8958" width="3.28515625" style="5" customWidth="1"/>
    <col min="8959" max="8959" width="1" style="5" customWidth="1"/>
    <col min="8960" max="8961" width="0" style="5" hidden="1" customWidth="1"/>
    <col min="8962" max="8962" width="7.42578125" style="5" customWidth="1"/>
    <col min="8963" max="8963" width="6.140625" style="5" customWidth="1"/>
    <col min="8964" max="8964" width="0" style="5" hidden="1" customWidth="1"/>
    <col min="8965" max="9194" width="9.140625" style="5"/>
    <col min="9195" max="9196" width="4.140625" style="5" customWidth="1"/>
    <col min="9197" max="9200" width="6.28515625" style="5" customWidth="1"/>
    <col min="9201" max="9201" width="1" style="5" customWidth="1"/>
    <col min="9202" max="9202" width="0" style="5" hidden="1" customWidth="1"/>
    <col min="9203" max="9204" width="4.140625" style="5" customWidth="1"/>
    <col min="9205" max="9205" width="5.28515625" style="5" customWidth="1"/>
    <col min="9206" max="9206" width="0" style="5" hidden="1" customWidth="1"/>
    <col min="9207" max="9209" width="3.5703125" style="5" customWidth="1"/>
    <col min="9210" max="9210" width="3.140625" style="5" customWidth="1"/>
    <col min="9211" max="9214" width="3.28515625" style="5" customWidth="1"/>
    <col min="9215" max="9215" width="1" style="5" customWidth="1"/>
    <col min="9216" max="9217" width="0" style="5" hidden="1" customWidth="1"/>
    <col min="9218" max="9218" width="7.42578125" style="5" customWidth="1"/>
    <col min="9219" max="9219" width="6.140625" style="5" customWidth="1"/>
    <col min="9220" max="9220" width="0" style="5" hidden="1" customWidth="1"/>
    <col min="9221" max="9450" width="9.140625" style="5"/>
    <col min="9451" max="9452" width="4.140625" style="5" customWidth="1"/>
    <col min="9453" max="9456" width="6.28515625" style="5" customWidth="1"/>
    <col min="9457" max="9457" width="1" style="5" customWidth="1"/>
    <col min="9458" max="9458" width="0" style="5" hidden="1" customWidth="1"/>
    <col min="9459" max="9460" width="4.140625" style="5" customWidth="1"/>
    <col min="9461" max="9461" width="5.28515625" style="5" customWidth="1"/>
    <col min="9462" max="9462" width="0" style="5" hidden="1" customWidth="1"/>
    <col min="9463" max="9465" width="3.5703125" style="5" customWidth="1"/>
    <col min="9466" max="9466" width="3.140625" style="5" customWidth="1"/>
    <col min="9467" max="9470" width="3.28515625" style="5" customWidth="1"/>
    <col min="9471" max="9471" width="1" style="5" customWidth="1"/>
    <col min="9472" max="9473" width="0" style="5" hidden="1" customWidth="1"/>
    <col min="9474" max="9474" width="7.42578125" style="5" customWidth="1"/>
    <col min="9475" max="9475" width="6.140625" style="5" customWidth="1"/>
    <col min="9476" max="9476" width="0" style="5" hidden="1" customWidth="1"/>
    <col min="9477" max="9706" width="9.140625" style="5"/>
    <col min="9707" max="9708" width="4.140625" style="5" customWidth="1"/>
    <col min="9709" max="9712" width="6.28515625" style="5" customWidth="1"/>
    <col min="9713" max="9713" width="1" style="5" customWidth="1"/>
    <col min="9714" max="9714" width="0" style="5" hidden="1" customWidth="1"/>
    <col min="9715" max="9716" width="4.140625" style="5" customWidth="1"/>
    <col min="9717" max="9717" width="5.28515625" style="5" customWidth="1"/>
    <col min="9718" max="9718" width="0" style="5" hidden="1" customWidth="1"/>
    <col min="9719" max="9721" width="3.5703125" style="5" customWidth="1"/>
    <col min="9722" max="9722" width="3.140625" style="5" customWidth="1"/>
    <col min="9723" max="9726" width="3.28515625" style="5" customWidth="1"/>
    <col min="9727" max="9727" width="1" style="5" customWidth="1"/>
    <col min="9728" max="9729" width="0" style="5" hidden="1" customWidth="1"/>
    <col min="9730" max="9730" width="7.42578125" style="5" customWidth="1"/>
    <col min="9731" max="9731" width="6.140625" style="5" customWidth="1"/>
    <col min="9732" max="9732" width="0" style="5" hidden="1" customWidth="1"/>
    <col min="9733" max="9962" width="9.140625" style="5"/>
    <col min="9963" max="9964" width="4.140625" style="5" customWidth="1"/>
    <col min="9965" max="9968" width="6.28515625" style="5" customWidth="1"/>
    <col min="9969" max="9969" width="1" style="5" customWidth="1"/>
    <col min="9970" max="9970" width="0" style="5" hidden="1" customWidth="1"/>
    <col min="9971" max="9972" width="4.140625" style="5" customWidth="1"/>
    <col min="9973" max="9973" width="5.28515625" style="5" customWidth="1"/>
    <col min="9974" max="9974" width="0" style="5" hidden="1" customWidth="1"/>
    <col min="9975" max="9977" width="3.5703125" style="5" customWidth="1"/>
    <col min="9978" max="9978" width="3.140625" style="5" customWidth="1"/>
    <col min="9979" max="9982" width="3.28515625" style="5" customWidth="1"/>
    <col min="9983" max="9983" width="1" style="5" customWidth="1"/>
    <col min="9984" max="9985" width="0" style="5" hidden="1" customWidth="1"/>
    <col min="9986" max="9986" width="7.42578125" style="5" customWidth="1"/>
    <col min="9987" max="9987" width="6.140625" style="5" customWidth="1"/>
    <col min="9988" max="9988" width="0" style="5" hidden="1" customWidth="1"/>
    <col min="9989" max="10218" width="9.140625" style="5"/>
    <col min="10219" max="10220" width="4.140625" style="5" customWidth="1"/>
    <col min="10221" max="10224" width="6.28515625" style="5" customWidth="1"/>
    <col min="10225" max="10225" width="1" style="5" customWidth="1"/>
    <col min="10226" max="10226" width="0" style="5" hidden="1" customWidth="1"/>
    <col min="10227" max="10228" width="4.140625" style="5" customWidth="1"/>
    <col min="10229" max="10229" width="5.28515625" style="5" customWidth="1"/>
    <col min="10230" max="10230" width="0" style="5" hidden="1" customWidth="1"/>
    <col min="10231" max="10233" width="3.5703125" style="5" customWidth="1"/>
    <col min="10234" max="10234" width="3.140625" style="5" customWidth="1"/>
    <col min="10235" max="10238" width="3.28515625" style="5" customWidth="1"/>
    <col min="10239" max="10239" width="1" style="5" customWidth="1"/>
    <col min="10240" max="10241" width="0" style="5" hidden="1" customWidth="1"/>
    <col min="10242" max="10242" width="7.42578125" style="5" customWidth="1"/>
    <col min="10243" max="10243" width="6.140625" style="5" customWidth="1"/>
    <col min="10244" max="10244" width="0" style="5" hidden="1" customWidth="1"/>
    <col min="10245" max="10474" width="9.140625" style="5"/>
    <col min="10475" max="10476" width="4.140625" style="5" customWidth="1"/>
    <col min="10477" max="10480" width="6.28515625" style="5" customWidth="1"/>
    <col min="10481" max="10481" width="1" style="5" customWidth="1"/>
    <col min="10482" max="10482" width="0" style="5" hidden="1" customWidth="1"/>
    <col min="10483" max="10484" width="4.140625" style="5" customWidth="1"/>
    <col min="10485" max="10485" width="5.28515625" style="5" customWidth="1"/>
    <col min="10486" max="10486" width="0" style="5" hidden="1" customWidth="1"/>
    <col min="10487" max="10489" width="3.5703125" style="5" customWidth="1"/>
    <col min="10490" max="10490" width="3.140625" style="5" customWidth="1"/>
    <col min="10491" max="10494" width="3.28515625" style="5" customWidth="1"/>
    <col min="10495" max="10495" width="1" style="5" customWidth="1"/>
    <col min="10496" max="10497" width="0" style="5" hidden="1" customWidth="1"/>
    <col min="10498" max="10498" width="7.42578125" style="5" customWidth="1"/>
    <col min="10499" max="10499" width="6.140625" style="5" customWidth="1"/>
    <col min="10500" max="10500" width="0" style="5" hidden="1" customWidth="1"/>
    <col min="10501" max="10730" width="9.140625" style="5"/>
    <col min="10731" max="10732" width="4.140625" style="5" customWidth="1"/>
    <col min="10733" max="10736" width="6.28515625" style="5" customWidth="1"/>
    <col min="10737" max="10737" width="1" style="5" customWidth="1"/>
    <col min="10738" max="10738" width="0" style="5" hidden="1" customWidth="1"/>
    <col min="10739" max="10740" width="4.140625" style="5" customWidth="1"/>
    <col min="10741" max="10741" width="5.28515625" style="5" customWidth="1"/>
    <col min="10742" max="10742" width="0" style="5" hidden="1" customWidth="1"/>
    <col min="10743" max="10745" width="3.5703125" style="5" customWidth="1"/>
    <col min="10746" max="10746" width="3.140625" style="5" customWidth="1"/>
    <col min="10747" max="10750" width="3.28515625" style="5" customWidth="1"/>
    <col min="10751" max="10751" width="1" style="5" customWidth="1"/>
    <col min="10752" max="10753" width="0" style="5" hidden="1" customWidth="1"/>
    <col min="10754" max="10754" width="7.42578125" style="5" customWidth="1"/>
    <col min="10755" max="10755" width="6.140625" style="5" customWidth="1"/>
    <col min="10756" max="10756" width="0" style="5" hidden="1" customWidth="1"/>
    <col min="10757" max="10986" width="9.140625" style="5"/>
    <col min="10987" max="10988" width="4.140625" style="5" customWidth="1"/>
    <col min="10989" max="10992" width="6.28515625" style="5" customWidth="1"/>
    <col min="10993" max="10993" width="1" style="5" customWidth="1"/>
    <col min="10994" max="10994" width="0" style="5" hidden="1" customWidth="1"/>
    <col min="10995" max="10996" width="4.140625" style="5" customWidth="1"/>
    <col min="10997" max="10997" width="5.28515625" style="5" customWidth="1"/>
    <col min="10998" max="10998" width="0" style="5" hidden="1" customWidth="1"/>
    <col min="10999" max="11001" width="3.5703125" style="5" customWidth="1"/>
    <col min="11002" max="11002" width="3.140625" style="5" customWidth="1"/>
    <col min="11003" max="11006" width="3.28515625" style="5" customWidth="1"/>
    <col min="11007" max="11007" width="1" style="5" customWidth="1"/>
    <col min="11008" max="11009" width="0" style="5" hidden="1" customWidth="1"/>
    <col min="11010" max="11010" width="7.42578125" style="5" customWidth="1"/>
    <col min="11011" max="11011" width="6.140625" style="5" customWidth="1"/>
    <col min="11012" max="11012" width="0" style="5" hidden="1" customWidth="1"/>
    <col min="11013" max="11242" width="9.140625" style="5"/>
    <col min="11243" max="11244" width="4.140625" style="5" customWidth="1"/>
    <col min="11245" max="11248" width="6.28515625" style="5" customWidth="1"/>
    <col min="11249" max="11249" width="1" style="5" customWidth="1"/>
    <col min="11250" max="11250" width="0" style="5" hidden="1" customWidth="1"/>
    <col min="11251" max="11252" width="4.140625" style="5" customWidth="1"/>
    <col min="11253" max="11253" width="5.28515625" style="5" customWidth="1"/>
    <col min="11254" max="11254" width="0" style="5" hidden="1" customWidth="1"/>
    <col min="11255" max="11257" width="3.5703125" style="5" customWidth="1"/>
    <col min="11258" max="11258" width="3.140625" style="5" customWidth="1"/>
    <col min="11259" max="11262" width="3.28515625" style="5" customWidth="1"/>
    <col min="11263" max="11263" width="1" style="5" customWidth="1"/>
    <col min="11264" max="11265" width="0" style="5" hidden="1" customWidth="1"/>
    <col min="11266" max="11266" width="7.42578125" style="5" customWidth="1"/>
    <col min="11267" max="11267" width="6.140625" style="5" customWidth="1"/>
    <col min="11268" max="11268" width="0" style="5" hidden="1" customWidth="1"/>
    <col min="11269" max="11498" width="9.140625" style="5"/>
    <col min="11499" max="11500" width="4.140625" style="5" customWidth="1"/>
    <col min="11501" max="11504" width="6.28515625" style="5" customWidth="1"/>
    <col min="11505" max="11505" width="1" style="5" customWidth="1"/>
    <col min="11506" max="11506" width="0" style="5" hidden="1" customWidth="1"/>
    <col min="11507" max="11508" width="4.140625" style="5" customWidth="1"/>
    <col min="11509" max="11509" width="5.28515625" style="5" customWidth="1"/>
    <col min="11510" max="11510" width="0" style="5" hidden="1" customWidth="1"/>
    <col min="11511" max="11513" width="3.5703125" style="5" customWidth="1"/>
    <col min="11514" max="11514" width="3.140625" style="5" customWidth="1"/>
    <col min="11515" max="11518" width="3.28515625" style="5" customWidth="1"/>
    <col min="11519" max="11519" width="1" style="5" customWidth="1"/>
    <col min="11520" max="11521" width="0" style="5" hidden="1" customWidth="1"/>
    <col min="11522" max="11522" width="7.42578125" style="5" customWidth="1"/>
    <col min="11523" max="11523" width="6.140625" style="5" customWidth="1"/>
    <col min="11524" max="11524" width="0" style="5" hidden="1" customWidth="1"/>
    <col min="11525" max="11754" width="9.140625" style="5"/>
    <col min="11755" max="11756" width="4.140625" style="5" customWidth="1"/>
    <col min="11757" max="11760" width="6.28515625" style="5" customWidth="1"/>
    <col min="11761" max="11761" width="1" style="5" customWidth="1"/>
    <col min="11762" max="11762" width="0" style="5" hidden="1" customWidth="1"/>
    <col min="11763" max="11764" width="4.140625" style="5" customWidth="1"/>
    <col min="11765" max="11765" width="5.28515625" style="5" customWidth="1"/>
    <col min="11766" max="11766" width="0" style="5" hidden="1" customWidth="1"/>
    <col min="11767" max="11769" width="3.5703125" style="5" customWidth="1"/>
    <col min="11770" max="11770" width="3.140625" style="5" customWidth="1"/>
    <col min="11771" max="11774" width="3.28515625" style="5" customWidth="1"/>
    <col min="11775" max="11775" width="1" style="5" customWidth="1"/>
    <col min="11776" max="11777" width="0" style="5" hidden="1" customWidth="1"/>
    <col min="11778" max="11778" width="7.42578125" style="5" customWidth="1"/>
    <col min="11779" max="11779" width="6.140625" style="5" customWidth="1"/>
    <col min="11780" max="11780" width="0" style="5" hidden="1" customWidth="1"/>
    <col min="11781" max="12010" width="9.140625" style="5"/>
    <col min="12011" max="12012" width="4.140625" style="5" customWidth="1"/>
    <col min="12013" max="12016" width="6.28515625" style="5" customWidth="1"/>
    <col min="12017" max="12017" width="1" style="5" customWidth="1"/>
    <col min="12018" max="12018" width="0" style="5" hidden="1" customWidth="1"/>
    <col min="12019" max="12020" width="4.140625" style="5" customWidth="1"/>
    <col min="12021" max="12021" width="5.28515625" style="5" customWidth="1"/>
    <col min="12022" max="12022" width="0" style="5" hidden="1" customWidth="1"/>
    <col min="12023" max="12025" width="3.5703125" style="5" customWidth="1"/>
    <col min="12026" max="12026" width="3.140625" style="5" customWidth="1"/>
    <col min="12027" max="12030" width="3.28515625" style="5" customWidth="1"/>
    <col min="12031" max="12031" width="1" style="5" customWidth="1"/>
    <col min="12032" max="12033" width="0" style="5" hidden="1" customWidth="1"/>
    <col min="12034" max="12034" width="7.42578125" style="5" customWidth="1"/>
    <col min="12035" max="12035" width="6.140625" style="5" customWidth="1"/>
    <col min="12036" max="12036" width="0" style="5" hidden="1" customWidth="1"/>
    <col min="12037" max="12266" width="9.140625" style="5"/>
    <col min="12267" max="12268" width="4.140625" style="5" customWidth="1"/>
    <col min="12269" max="12272" width="6.28515625" style="5" customWidth="1"/>
    <col min="12273" max="12273" width="1" style="5" customWidth="1"/>
    <col min="12274" max="12274" width="0" style="5" hidden="1" customWidth="1"/>
    <col min="12275" max="12276" width="4.140625" style="5" customWidth="1"/>
    <col min="12277" max="12277" width="5.28515625" style="5" customWidth="1"/>
    <col min="12278" max="12278" width="0" style="5" hidden="1" customWidth="1"/>
    <col min="12279" max="12281" width="3.5703125" style="5" customWidth="1"/>
    <col min="12282" max="12282" width="3.140625" style="5" customWidth="1"/>
    <col min="12283" max="12286" width="3.28515625" style="5" customWidth="1"/>
    <col min="12287" max="12287" width="1" style="5" customWidth="1"/>
    <col min="12288" max="12289" width="0" style="5" hidden="1" customWidth="1"/>
    <col min="12290" max="12290" width="7.42578125" style="5" customWidth="1"/>
    <col min="12291" max="12291" width="6.140625" style="5" customWidth="1"/>
    <col min="12292" max="12292" width="0" style="5" hidden="1" customWidth="1"/>
    <col min="12293" max="12522" width="9.140625" style="5"/>
    <col min="12523" max="12524" width="4.140625" style="5" customWidth="1"/>
    <col min="12525" max="12528" width="6.28515625" style="5" customWidth="1"/>
    <col min="12529" max="12529" width="1" style="5" customWidth="1"/>
    <col min="12530" max="12530" width="0" style="5" hidden="1" customWidth="1"/>
    <col min="12531" max="12532" width="4.140625" style="5" customWidth="1"/>
    <col min="12533" max="12533" width="5.28515625" style="5" customWidth="1"/>
    <col min="12534" max="12534" width="0" style="5" hidden="1" customWidth="1"/>
    <col min="12535" max="12537" width="3.5703125" style="5" customWidth="1"/>
    <col min="12538" max="12538" width="3.140625" style="5" customWidth="1"/>
    <col min="12539" max="12542" width="3.28515625" style="5" customWidth="1"/>
    <col min="12543" max="12543" width="1" style="5" customWidth="1"/>
    <col min="12544" max="12545" width="0" style="5" hidden="1" customWidth="1"/>
    <col min="12546" max="12546" width="7.42578125" style="5" customWidth="1"/>
    <col min="12547" max="12547" width="6.140625" style="5" customWidth="1"/>
    <col min="12548" max="12548" width="0" style="5" hidden="1" customWidth="1"/>
    <col min="12549" max="12778" width="9.140625" style="5"/>
    <col min="12779" max="12780" width="4.140625" style="5" customWidth="1"/>
    <col min="12781" max="12784" width="6.28515625" style="5" customWidth="1"/>
    <col min="12785" max="12785" width="1" style="5" customWidth="1"/>
    <col min="12786" max="12786" width="0" style="5" hidden="1" customWidth="1"/>
    <col min="12787" max="12788" width="4.140625" style="5" customWidth="1"/>
    <col min="12789" max="12789" width="5.28515625" style="5" customWidth="1"/>
    <col min="12790" max="12790" width="0" style="5" hidden="1" customWidth="1"/>
    <col min="12791" max="12793" width="3.5703125" style="5" customWidth="1"/>
    <col min="12794" max="12794" width="3.140625" style="5" customWidth="1"/>
    <col min="12795" max="12798" width="3.28515625" style="5" customWidth="1"/>
    <col min="12799" max="12799" width="1" style="5" customWidth="1"/>
    <col min="12800" max="12801" width="0" style="5" hidden="1" customWidth="1"/>
    <col min="12802" max="12802" width="7.42578125" style="5" customWidth="1"/>
    <col min="12803" max="12803" width="6.140625" style="5" customWidth="1"/>
    <col min="12804" max="12804" width="0" style="5" hidden="1" customWidth="1"/>
    <col min="12805" max="13034" width="9.140625" style="5"/>
    <col min="13035" max="13036" width="4.140625" style="5" customWidth="1"/>
    <col min="13037" max="13040" width="6.28515625" style="5" customWidth="1"/>
    <col min="13041" max="13041" width="1" style="5" customWidth="1"/>
    <col min="13042" max="13042" width="0" style="5" hidden="1" customWidth="1"/>
    <col min="13043" max="13044" width="4.140625" style="5" customWidth="1"/>
    <col min="13045" max="13045" width="5.28515625" style="5" customWidth="1"/>
    <col min="13046" max="13046" width="0" style="5" hidden="1" customWidth="1"/>
    <col min="13047" max="13049" width="3.5703125" style="5" customWidth="1"/>
    <col min="13050" max="13050" width="3.140625" style="5" customWidth="1"/>
    <col min="13051" max="13054" width="3.28515625" style="5" customWidth="1"/>
    <col min="13055" max="13055" width="1" style="5" customWidth="1"/>
    <col min="13056" max="13057" width="0" style="5" hidden="1" customWidth="1"/>
    <col min="13058" max="13058" width="7.42578125" style="5" customWidth="1"/>
    <col min="13059" max="13059" width="6.140625" style="5" customWidth="1"/>
    <col min="13060" max="13060" width="0" style="5" hidden="1" customWidth="1"/>
    <col min="13061" max="13290" width="9.140625" style="5"/>
    <col min="13291" max="13292" width="4.140625" style="5" customWidth="1"/>
    <col min="13293" max="13296" width="6.28515625" style="5" customWidth="1"/>
    <col min="13297" max="13297" width="1" style="5" customWidth="1"/>
    <col min="13298" max="13298" width="0" style="5" hidden="1" customWidth="1"/>
    <col min="13299" max="13300" width="4.140625" style="5" customWidth="1"/>
    <col min="13301" max="13301" width="5.28515625" style="5" customWidth="1"/>
    <col min="13302" max="13302" width="0" style="5" hidden="1" customWidth="1"/>
    <col min="13303" max="13305" width="3.5703125" style="5" customWidth="1"/>
    <col min="13306" max="13306" width="3.140625" style="5" customWidth="1"/>
    <col min="13307" max="13310" width="3.28515625" style="5" customWidth="1"/>
    <col min="13311" max="13311" width="1" style="5" customWidth="1"/>
    <col min="13312" max="13313" width="0" style="5" hidden="1" customWidth="1"/>
    <col min="13314" max="13314" width="7.42578125" style="5" customWidth="1"/>
    <col min="13315" max="13315" width="6.140625" style="5" customWidth="1"/>
    <col min="13316" max="13316" width="0" style="5" hidden="1" customWidth="1"/>
    <col min="13317" max="13546" width="9.140625" style="5"/>
    <col min="13547" max="13548" width="4.140625" style="5" customWidth="1"/>
    <col min="13549" max="13552" width="6.28515625" style="5" customWidth="1"/>
    <col min="13553" max="13553" width="1" style="5" customWidth="1"/>
    <col min="13554" max="13554" width="0" style="5" hidden="1" customWidth="1"/>
    <col min="13555" max="13556" width="4.140625" style="5" customWidth="1"/>
    <col min="13557" max="13557" width="5.28515625" style="5" customWidth="1"/>
    <col min="13558" max="13558" width="0" style="5" hidden="1" customWidth="1"/>
    <col min="13559" max="13561" width="3.5703125" style="5" customWidth="1"/>
    <col min="13562" max="13562" width="3.140625" style="5" customWidth="1"/>
    <col min="13563" max="13566" width="3.28515625" style="5" customWidth="1"/>
    <col min="13567" max="13567" width="1" style="5" customWidth="1"/>
    <col min="13568" max="13569" width="0" style="5" hidden="1" customWidth="1"/>
    <col min="13570" max="13570" width="7.42578125" style="5" customWidth="1"/>
    <col min="13571" max="13571" width="6.140625" style="5" customWidth="1"/>
    <col min="13572" max="13572" width="0" style="5" hidden="1" customWidth="1"/>
    <col min="13573" max="13802" width="9.140625" style="5"/>
    <col min="13803" max="13804" width="4.140625" style="5" customWidth="1"/>
    <col min="13805" max="13808" width="6.28515625" style="5" customWidth="1"/>
    <col min="13809" max="13809" width="1" style="5" customWidth="1"/>
    <col min="13810" max="13810" width="0" style="5" hidden="1" customWidth="1"/>
    <col min="13811" max="13812" width="4.140625" style="5" customWidth="1"/>
    <col min="13813" max="13813" width="5.28515625" style="5" customWidth="1"/>
    <col min="13814" max="13814" width="0" style="5" hidden="1" customWidth="1"/>
    <col min="13815" max="13817" width="3.5703125" style="5" customWidth="1"/>
    <col min="13818" max="13818" width="3.140625" style="5" customWidth="1"/>
    <col min="13819" max="13822" width="3.28515625" style="5" customWidth="1"/>
    <col min="13823" max="13823" width="1" style="5" customWidth="1"/>
    <col min="13824" max="13825" width="0" style="5" hidden="1" customWidth="1"/>
    <col min="13826" max="13826" width="7.42578125" style="5" customWidth="1"/>
    <col min="13827" max="13827" width="6.140625" style="5" customWidth="1"/>
    <col min="13828" max="13828" width="0" style="5" hidden="1" customWidth="1"/>
    <col min="13829" max="14058" width="9.140625" style="5"/>
    <col min="14059" max="14060" width="4.140625" style="5" customWidth="1"/>
    <col min="14061" max="14064" width="6.28515625" style="5" customWidth="1"/>
    <col min="14065" max="14065" width="1" style="5" customWidth="1"/>
    <col min="14066" max="14066" width="0" style="5" hidden="1" customWidth="1"/>
    <col min="14067" max="14068" width="4.140625" style="5" customWidth="1"/>
    <col min="14069" max="14069" width="5.28515625" style="5" customWidth="1"/>
    <col min="14070" max="14070" width="0" style="5" hidden="1" customWidth="1"/>
    <col min="14071" max="14073" width="3.5703125" style="5" customWidth="1"/>
    <col min="14074" max="14074" width="3.140625" style="5" customWidth="1"/>
    <col min="14075" max="14078" width="3.28515625" style="5" customWidth="1"/>
    <col min="14079" max="14079" width="1" style="5" customWidth="1"/>
    <col min="14080" max="14081" width="0" style="5" hidden="1" customWidth="1"/>
    <col min="14082" max="14082" width="7.42578125" style="5" customWidth="1"/>
    <col min="14083" max="14083" width="6.140625" style="5" customWidth="1"/>
    <col min="14084" max="14084" width="0" style="5" hidden="1" customWidth="1"/>
    <col min="14085" max="14314" width="9.140625" style="5"/>
    <col min="14315" max="14316" width="4.140625" style="5" customWidth="1"/>
    <col min="14317" max="14320" width="6.28515625" style="5" customWidth="1"/>
    <col min="14321" max="14321" width="1" style="5" customWidth="1"/>
    <col min="14322" max="14322" width="0" style="5" hidden="1" customWidth="1"/>
    <col min="14323" max="14324" width="4.140625" style="5" customWidth="1"/>
    <col min="14325" max="14325" width="5.28515625" style="5" customWidth="1"/>
    <col min="14326" max="14326" width="0" style="5" hidden="1" customWidth="1"/>
    <col min="14327" max="14329" width="3.5703125" style="5" customWidth="1"/>
    <col min="14330" max="14330" width="3.140625" style="5" customWidth="1"/>
    <col min="14331" max="14334" width="3.28515625" style="5" customWidth="1"/>
    <col min="14335" max="14335" width="1" style="5" customWidth="1"/>
    <col min="14336" max="14337" width="0" style="5" hidden="1" customWidth="1"/>
    <col min="14338" max="14338" width="7.42578125" style="5" customWidth="1"/>
    <col min="14339" max="14339" width="6.140625" style="5" customWidth="1"/>
    <col min="14340" max="14340" width="0" style="5" hidden="1" customWidth="1"/>
    <col min="14341" max="14570" width="9.140625" style="5"/>
    <col min="14571" max="14572" width="4.140625" style="5" customWidth="1"/>
    <col min="14573" max="14576" width="6.28515625" style="5" customWidth="1"/>
    <col min="14577" max="14577" width="1" style="5" customWidth="1"/>
    <col min="14578" max="14578" width="0" style="5" hidden="1" customWidth="1"/>
    <col min="14579" max="14580" width="4.140625" style="5" customWidth="1"/>
    <col min="14581" max="14581" width="5.28515625" style="5" customWidth="1"/>
    <col min="14582" max="14582" width="0" style="5" hidden="1" customWidth="1"/>
    <col min="14583" max="14585" width="3.5703125" style="5" customWidth="1"/>
    <col min="14586" max="14586" width="3.140625" style="5" customWidth="1"/>
    <col min="14587" max="14590" width="3.28515625" style="5" customWidth="1"/>
    <col min="14591" max="14591" width="1" style="5" customWidth="1"/>
    <col min="14592" max="14593" width="0" style="5" hidden="1" customWidth="1"/>
    <col min="14594" max="14594" width="7.42578125" style="5" customWidth="1"/>
    <col min="14595" max="14595" width="6.140625" style="5" customWidth="1"/>
    <col min="14596" max="14596" width="0" style="5" hidden="1" customWidth="1"/>
    <col min="14597" max="14826" width="9.140625" style="5"/>
    <col min="14827" max="14828" width="4.140625" style="5" customWidth="1"/>
    <col min="14829" max="14832" width="6.28515625" style="5" customWidth="1"/>
    <col min="14833" max="14833" width="1" style="5" customWidth="1"/>
    <col min="14834" max="14834" width="0" style="5" hidden="1" customWidth="1"/>
    <col min="14835" max="14836" width="4.140625" style="5" customWidth="1"/>
    <col min="14837" max="14837" width="5.28515625" style="5" customWidth="1"/>
    <col min="14838" max="14838" width="0" style="5" hidden="1" customWidth="1"/>
    <col min="14839" max="14841" width="3.5703125" style="5" customWidth="1"/>
    <col min="14842" max="14842" width="3.140625" style="5" customWidth="1"/>
    <col min="14843" max="14846" width="3.28515625" style="5" customWidth="1"/>
    <col min="14847" max="14847" width="1" style="5" customWidth="1"/>
    <col min="14848" max="14849" width="0" style="5" hidden="1" customWidth="1"/>
    <col min="14850" max="14850" width="7.42578125" style="5" customWidth="1"/>
    <col min="14851" max="14851" width="6.140625" style="5" customWidth="1"/>
    <col min="14852" max="14852" width="0" style="5" hidden="1" customWidth="1"/>
    <col min="14853" max="15082" width="9.140625" style="5"/>
    <col min="15083" max="15084" width="4.140625" style="5" customWidth="1"/>
    <col min="15085" max="15088" width="6.28515625" style="5" customWidth="1"/>
    <col min="15089" max="15089" width="1" style="5" customWidth="1"/>
    <col min="15090" max="15090" width="0" style="5" hidden="1" customWidth="1"/>
    <col min="15091" max="15092" width="4.140625" style="5" customWidth="1"/>
    <col min="15093" max="15093" width="5.28515625" style="5" customWidth="1"/>
    <col min="15094" max="15094" width="0" style="5" hidden="1" customWidth="1"/>
    <col min="15095" max="15097" width="3.5703125" style="5" customWidth="1"/>
    <col min="15098" max="15098" width="3.140625" style="5" customWidth="1"/>
    <col min="15099" max="15102" width="3.28515625" style="5" customWidth="1"/>
    <col min="15103" max="15103" width="1" style="5" customWidth="1"/>
    <col min="15104" max="15105" width="0" style="5" hidden="1" customWidth="1"/>
    <col min="15106" max="15106" width="7.42578125" style="5" customWidth="1"/>
    <col min="15107" max="15107" width="6.140625" style="5" customWidth="1"/>
    <col min="15108" max="15108" width="0" style="5" hidden="1" customWidth="1"/>
    <col min="15109" max="15338" width="9.140625" style="5"/>
    <col min="15339" max="15340" width="4.140625" style="5" customWidth="1"/>
    <col min="15341" max="15344" width="6.28515625" style="5" customWidth="1"/>
    <col min="15345" max="15345" width="1" style="5" customWidth="1"/>
    <col min="15346" max="15346" width="0" style="5" hidden="1" customWidth="1"/>
    <col min="15347" max="15348" width="4.140625" style="5" customWidth="1"/>
    <col min="15349" max="15349" width="5.28515625" style="5" customWidth="1"/>
    <col min="15350" max="15350" width="0" style="5" hidden="1" customWidth="1"/>
    <col min="15351" max="15353" width="3.5703125" style="5" customWidth="1"/>
    <col min="15354" max="15354" width="3.140625" style="5" customWidth="1"/>
    <col min="15355" max="15358" width="3.28515625" style="5" customWidth="1"/>
    <col min="15359" max="15359" width="1" style="5" customWidth="1"/>
    <col min="15360" max="15361" width="0" style="5" hidden="1" customWidth="1"/>
    <col min="15362" max="15362" width="7.42578125" style="5" customWidth="1"/>
    <col min="15363" max="15363" width="6.140625" style="5" customWidth="1"/>
    <col min="15364" max="15364" width="0" style="5" hidden="1" customWidth="1"/>
    <col min="15365" max="15594" width="9.140625" style="5"/>
    <col min="15595" max="15596" width="4.140625" style="5" customWidth="1"/>
    <col min="15597" max="15600" width="6.28515625" style="5" customWidth="1"/>
    <col min="15601" max="15601" width="1" style="5" customWidth="1"/>
    <col min="15602" max="15602" width="0" style="5" hidden="1" customWidth="1"/>
    <col min="15603" max="15604" width="4.140625" style="5" customWidth="1"/>
    <col min="15605" max="15605" width="5.28515625" style="5" customWidth="1"/>
    <col min="15606" max="15606" width="0" style="5" hidden="1" customWidth="1"/>
    <col min="15607" max="15609" width="3.5703125" style="5" customWidth="1"/>
    <col min="15610" max="15610" width="3.140625" style="5" customWidth="1"/>
    <col min="15611" max="15614" width="3.28515625" style="5" customWidth="1"/>
    <col min="15615" max="15615" width="1" style="5" customWidth="1"/>
    <col min="15616" max="15617" width="0" style="5" hidden="1" customWidth="1"/>
    <col min="15618" max="15618" width="7.42578125" style="5" customWidth="1"/>
    <col min="15619" max="15619" width="6.140625" style="5" customWidth="1"/>
    <col min="15620" max="15620" width="0" style="5" hidden="1" customWidth="1"/>
    <col min="15621" max="15850" width="9.140625" style="5"/>
    <col min="15851" max="15852" width="4.140625" style="5" customWidth="1"/>
    <col min="15853" max="15856" width="6.28515625" style="5" customWidth="1"/>
    <col min="15857" max="15857" width="1" style="5" customWidth="1"/>
    <col min="15858" max="15858" width="0" style="5" hidden="1" customWidth="1"/>
    <col min="15859" max="15860" width="4.140625" style="5" customWidth="1"/>
    <col min="15861" max="15861" width="5.28515625" style="5" customWidth="1"/>
    <col min="15862" max="15862" width="0" style="5" hidden="1" customWidth="1"/>
    <col min="15863" max="15865" width="3.5703125" style="5" customWidth="1"/>
    <col min="15866" max="15866" width="3.140625" style="5" customWidth="1"/>
    <col min="15867" max="15870" width="3.28515625" style="5" customWidth="1"/>
    <col min="15871" max="15871" width="1" style="5" customWidth="1"/>
    <col min="15872" max="15873" width="0" style="5" hidden="1" customWidth="1"/>
    <col min="15874" max="15874" width="7.42578125" style="5" customWidth="1"/>
    <col min="15875" max="15875" width="6.140625" style="5" customWidth="1"/>
    <col min="15876" max="15876" width="0" style="5" hidden="1" customWidth="1"/>
    <col min="15877" max="16106" width="9.140625" style="5"/>
    <col min="16107" max="16108" width="4.140625" style="5" customWidth="1"/>
    <col min="16109" max="16112" width="6.28515625" style="5" customWidth="1"/>
    <col min="16113" max="16113" width="1" style="5" customWidth="1"/>
    <col min="16114" max="16114" width="0" style="5" hidden="1" customWidth="1"/>
    <col min="16115" max="16116" width="4.140625" style="5" customWidth="1"/>
    <col min="16117" max="16117" width="5.28515625" style="5" customWidth="1"/>
    <col min="16118" max="16118" width="0" style="5" hidden="1" customWidth="1"/>
    <col min="16119" max="16121" width="3.5703125" style="5" customWidth="1"/>
    <col min="16122" max="16122" width="3.140625" style="5" customWidth="1"/>
    <col min="16123" max="16126" width="3.28515625" style="5" customWidth="1"/>
    <col min="16127" max="16127" width="1" style="5" customWidth="1"/>
    <col min="16128" max="16129" width="0" style="5" hidden="1" customWidth="1"/>
    <col min="16130" max="16130" width="7.42578125" style="5" customWidth="1"/>
    <col min="16131" max="16131" width="6.140625" style="5" customWidth="1"/>
    <col min="16132" max="16132" width="0" style="5" hidden="1" customWidth="1"/>
    <col min="16133" max="16384" width="9.140625" style="5"/>
  </cols>
  <sheetData>
    <row r="1" spans="1:7" ht="15.75" customHeight="1">
      <c r="A1" s="36" t="s">
        <v>581</v>
      </c>
      <c r="B1" s="36"/>
      <c r="C1" s="36"/>
      <c r="D1" s="36" t="str">
        <f>Деклар!G9</f>
        <v>ИП Ахметов</v>
      </c>
      <c r="E1" s="9"/>
    </row>
    <row r="2" spans="1:7" ht="15.75" customHeight="1">
      <c r="A2" s="26" t="s">
        <v>153</v>
      </c>
      <c r="B2" s="928">
        <f>Деклар!D5</f>
        <v>111111111111</v>
      </c>
      <c r="C2" s="928"/>
      <c r="D2" s="32"/>
      <c r="E2" s="27"/>
    </row>
    <row r="3" spans="1:7" ht="15.75" customHeight="1">
      <c r="A3" s="26" t="s">
        <v>580</v>
      </c>
      <c r="B3" s="27"/>
      <c r="C3" s="27"/>
      <c r="D3" s="273" t="str">
        <f>Деклар!G7</f>
        <v>2020 год</v>
      </c>
      <c r="E3" s="24"/>
    </row>
    <row r="4" spans="1:7" ht="15.75" customHeight="1">
      <c r="A4" s="940" t="s">
        <v>222</v>
      </c>
      <c r="B4" s="940"/>
      <c r="C4" s="940"/>
      <c r="D4" s="940"/>
      <c r="E4" s="940"/>
    </row>
    <row r="5" spans="1:7" ht="15.75" customHeight="1">
      <c r="A5" s="933" t="s">
        <v>221</v>
      </c>
      <c r="B5" s="933"/>
      <c r="C5" s="933"/>
      <c r="D5" s="933"/>
      <c r="E5" s="933"/>
    </row>
    <row r="6" spans="1:7" ht="15.75" customHeight="1" thickBot="1">
      <c r="A6" s="941"/>
      <c r="B6" s="941"/>
      <c r="C6" s="941"/>
      <c r="D6" s="941"/>
      <c r="E6" s="941"/>
    </row>
    <row r="7" spans="1:7" ht="44.45" customHeight="1" thickBot="1">
      <c r="A7" s="43" t="s">
        <v>122</v>
      </c>
      <c r="B7" s="942" t="s">
        <v>223</v>
      </c>
      <c r="C7" s="942"/>
      <c r="D7" s="942"/>
      <c r="E7" s="72" t="s">
        <v>127</v>
      </c>
      <c r="F7" s="357" t="s">
        <v>850</v>
      </c>
      <c r="G7" s="357" t="s">
        <v>851</v>
      </c>
    </row>
    <row r="8" spans="1:7" ht="15.75" customHeight="1">
      <c r="A8" s="42">
        <v>1</v>
      </c>
      <c r="B8" s="943" t="s">
        <v>224</v>
      </c>
      <c r="C8" s="943"/>
      <c r="D8" s="943"/>
      <c r="E8" s="53">
        <f>'220.00.003.Об-ва'!G14</f>
        <v>0</v>
      </c>
      <c r="F8" s="53"/>
      <c r="G8" s="53">
        <f>E8-F8</f>
        <v>0</v>
      </c>
    </row>
    <row r="9" spans="1:7" s="6" customFormat="1" ht="15.75" customHeight="1">
      <c r="A9" s="71">
        <v>2</v>
      </c>
      <c r="B9" s="944" t="s">
        <v>226</v>
      </c>
      <c r="C9" s="944"/>
      <c r="D9" s="944"/>
      <c r="E9" s="82">
        <f>'220.00.003.Сомн.об-ва'!G15</f>
        <v>0</v>
      </c>
      <c r="F9" s="82"/>
      <c r="G9" s="53">
        <f t="shared" ref="G9:G17" si="0">E9-F9</f>
        <v>0</v>
      </c>
    </row>
    <row r="10" spans="1:7" ht="15.75" customHeight="1">
      <c r="A10" s="71">
        <v>3</v>
      </c>
      <c r="B10" s="944" t="s">
        <v>239</v>
      </c>
      <c r="C10" s="944"/>
      <c r="D10" s="944"/>
      <c r="E10" s="104">
        <f>'220.00.003.Уступка права'!K15</f>
        <v>0</v>
      </c>
      <c r="F10" s="104"/>
      <c r="G10" s="53">
        <f t="shared" si="0"/>
        <v>0</v>
      </c>
    </row>
    <row r="11" spans="1:7" ht="15.75" customHeight="1">
      <c r="A11" s="71">
        <v>4</v>
      </c>
      <c r="B11" s="944" t="s">
        <v>244</v>
      </c>
      <c r="C11" s="944"/>
      <c r="D11" s="944"/>
      <c r="E11" s="104">
        <f>'220.00.003.Выбытие ФА'!H35</f>
        <v>0</v>
      </c>
      <c r="F11" s="104"/>
      <c r="G11" s="53">
        <f t="shared" si="0"/>
        <v>0</v>
      </c>
    </row>
    <row r="12" spans="1:7" ht="27.75" customHeight="1">
      <c r="A12" s="71">
        <v>5</v>
      </c>
      <c r="B12" s="944" t="s">
        <v>276</v>
      </c>
      <c r="C12" s="944"/>
      <c r="D12" s="944"/>
      <c r="E12" s="104">
        <f>'220.00.003.Штрафы'!H12</f>
        <v>0</v>
      </c>
      <c r="F12" s="104"/>
      <c r="G12" s="53">
        <f t="shared" si="0"/>
        <v>0</v>
      </c>
    </row>
    <row r="13" spans="1:7" ht="39.75" customHeight="1">
      <c r="A13" s="71">
        <v>6</v>
      </c>
      <c r="B13" s="944" t="s">
        <v>292</v>
      </c>
      <c r="C13" s="944"/>
      <c r="D13" s="944"/>
      <c r="E13" s="104">
        <f>'220.00.003.Дивиденды'!E21:F21</f>
        <v>0</v>
      </c>
      <c r="F13" s="104"/>
      <c r="G13" s="53">
        <f t="shared" si="0"/>
        <v>0</v>
      </c>
    </row>
    <row r="14" spans="1:7" ht="15.75" customHeight="1">
      <c r="A14" s="71">
        <v>7</v>
      </c>
      <c r="B14" s="944" t="s">
        <v>293</v>
      </c>
      <c r="C14" s="944"/>
      <c r="D14" s="944"/>
      <c r="E14" s="104">
        <f>Курс.разница!E12</f>
        <v>0</v>
      </c>
      <c r="F14" s="104"/>
      <c r="G14" s="53">
        <f t="shared" si="0"/>
        <v>0</v>
      </c>
    </row>
    <row r="15" spans="1:7" ht="24.75" customHeight="1">
      <c r="A15" s="71">
        <v>8</v>
      </c>
      <c r="B15" s="944" t="s">
        <v>294</v>
      </c>
      <c r="C15" s="944"/>
      <c r="D15" s="944"/>
      <c r="E15" s="104">
        <f>'220.00.003.Исл.депозит'!E11:F11</f>
        <v>0</v>
      </c>
      <c r="F15" s="104"/>
      <c r="G15" s="53">
        <f t="shared" si="0"/>
        <v>0</v>
      </c>
    </row>
    <row r="16" spans="1:7" ht="26.25" customHeight="1">
      <c r="A16" s="71">
        <v>9</v>
      </c>
      <c r="B16" s="944" t="s">
        <v>299</v>
      </c>
      <c r="C16" s="944"/>
      <c r="D16" s="944"/>
      <c r="E16" s="104">
        <f>'220.00.003.Им-во'!E14:F14</f>
        <v>0</v>
      </c>
      <c r="F16" s="104"/>
      <c r="G16" s="53">
        <f t="shared" si="0"/>
        <v>0</v>
      </c>
    </row>
    <row r="17" spans="1:7" ht="15.75" customHeight="1" thickBot="1">
      <c r="A17" s="71">
        <v>10</v>
      </c>
      <c r="B17" s="944" t="s">
        <v>295</v>
      </c>
      <c r="C17" s="944"/>
      <c r="D17" s="944"/>
      <c r="E17" s="104">
        <f>'220.00.003.Прочие'!E14:F14</f>
        <v>0</v>
      </c>
      <c r="F17" s="104"/>
      <c r="G17" s="53">
        <f t="shared" si="0"/>
        <v>0</v>
      </c>
    </row>
    <row r="18" spans="1:7" ht="24.75" customHeight="1" thickBot="1">
      <c r="A18" s="43"/>
      <c r="B18" s="945" t="s">
        <v>426</v>
      </c>
      <c r="C18" s="946"/>
      <c r="D18" s="946"/>
      <c r="E18" s="129">
        <f>SUM(E8:E17)</f>
        <v>0</v>
      </c>
      <c r="F18" s="354">
        <f t="shared" ref="F18:G18" si="1">SUM(F8:F17)</f>
        <v>0</v>
      </c>
      <c r="G18" s="354">
        <f t="shared" si="1"/>
        <v>0</v>
      </c>
    </row>
    <row r="20" spans="1:7" ht="15.75" customHeight="1">
      <c r="C20" s="69" t="s">
        <v>119</v>
      </c>
      <c r="D20" s="12"/>
      <c r="E20" s="12"/>
    </row>
    <row r="21" spans="1:7" ht="15.75" customHeight="1">
      <c r="C21" s="5"/>
      <c r="D21" s="7" t="s">
        <v>120</v>
      </c>
      <c r="E21" s="7" t="s">
        <v>218</v>
      </c>
    </row>
  </sheetData>
  <mergeCells count="16">
    <mergeCell ref="B18:D18"/>
    <mergeCell ref="B11:D11"/>
    <mergeCell ref="B12:D12"/>
    <mergeCell ref="B13:D13"/>
    <mergeCell ref="B14:D14"/>
    <mergeCell ref="B15:D15"/>
    <mergeCell ref="B8:D8"/>
    <mergeCell ref="B9:D9"/>
    <mergeCell ref="B10:D10"/>
    <mergeCell ref="B16:D16"/>
    <mergeCell ref="B17:D17"/>
    <mergeCell ref="B2:C2"/>
    <mergeCell ref="A4:E4"/>
    <mergeCell ref="A5:E5"/>
    <mergeCell ref="A6:E6"/>
    <mergeCell ref="B7:D7"/>
  </mergeCells>
  <pageMargins left="0.7" right="0.7" top="0.75" bottom="0.75" header="0.3" footer="0.3"/>
  <pageSetup paperSize="9"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A5" workbookViewId="0">
      <selection activeCell="N21" sqref="N21"/>
    </sheetView>
  </sheetViews>
  <sheetFormatPr defaultRowHeight="12.75"/>
  <cols>
    <col min="1" max="1" width="5.5703125" style="5" customWidth="1"/>
    <col min="2" max="2" width="15.85546875" style="5" customWidth="1"/>
    <col min="3" max="3" width="11.5703125" style="7" customWidth="1"/>
    <col min="4" max="4" width="19" style="7" customWidth="1"/>
    <col min="5" max="5" width="7.5703125" style="7" customWidth="1"/>
    <col min="6" max="6" width="9" style="7" customWidth="1"/>
    <col min="7" max="7" width="16" style="5" customWidth="1"/>
    <col min="8" max="8" width="12.5703125" style="5" customWidth="1"/>
    <col min="9" max="9" width="16" style="5" customWidth="1"/>
    <col min="10" max="10" width="13.140625" style="5" customWidth="1"/>
    <col min="11" max="12" width="16" style="5" customWidth="1"/>
    <col min="13" max="13" width="13.28515625" style="5" customWidth="1"/>
    <col min="14" max="14" width="16" style="5" customWidth="1"/>
    <col min="15" max="16" width="12.28515625" style="5" customWidth="1"/>
    <col min="17" max="21" width="3.28515625" style="5" customWidth="1"/>
    <col min="22" max="22" width="15" style="5" customWidth="1"/>
    <col min="23" max="23" width="15.28515625" style="5" customWidth="1"/>
    <col min="24" max="24" width="14.42578125" style="5" customWidth="1"/>
    <col min="25" max="254" width="9.140625" style="5"/>
    <col min="255" max="265" width="4.140625" style="5" customWidth="1"/>
    <col min="266" max="266" width="5" style="5" customWidth="1"/>
    <col min="267" max="269" width="4.140625" style="5" customWidth="1"/>
    <col min="270" max="270" width="4.5703125" style="5" customWidth="1"/>
    <col min="271" max="277" width="3.28515625" style="5" customWidth="1"/>
    <col min="278" max="278" width="15" style="5" customWidth="1"/>
    <col min="279" max="279" width="15.28515625" style="5" customWidth="1"/>
    <col min="280" max="280" width="14.42578125" style="5" customWidth="1"/>
    <col min="281" max="510" width="9.140625" style="5"/>
    <col min="511" max="521" width="4.140625" style="5" customWidth="1"/>
    <col min="522" max="522" width="5" style="5" customWidth="1"/>
    <col min="523" max="525" width="4.140625" style="5" customWidth="1"/>
    <col min="526" max="526" width="4.5703125" style="5" customWidth="1"/>
    <col min="527" max="533" width="3.28515625" style="5" customWidth="1"/>
    <col min="534" max="534" width="15" style="5" customWidth="1"/>
    <col min="535" max="535" width="15.28515625" style="5" customWidth="1"/>
    <col min="536" max="536" width="14.42578125" style="5" customWidth="1"/>
    <col min="537" max="766" width="9.140625" style="5"/>
    <col min="767" max="777" width="4.140625" style="5" customWidth="1"/>
    <col min="778" max="778" width="5" style="5" customWidth="1"/>
    <col min="779" max="781" width="4.140625" style="5" customWidth="1"/>
    <col min="782" max="782" width="4.5703125" style="5" customWidth="1"/>
    <col min="783" max="789" width="3.28515625" style="5" customWidth="1"/>
    <col min="790" max="790" width="15" style="5" customWidth="1"/>
    <col min="791" max="791" width="15.28515625" style="5" customWidth="1"/>
    <col min="792" max="792" width="14.42578125" style="5" customWidth="1"/>
    <col min="793" max="1022" width="9.140625" style="5"/>
    <col min="1023" max="1033" width="4.140625" style="5" customWidth="1"/>
    <col min="1034" max="1034" width="5" style="5" customWidth="1"/>
    <col min="1035" max="1037" width="4.140625" style="5" customWidth="1"/>
    <col min="1038" max="1038" width="4.5703125" style="5" customWidth="1"/>
    <col min="1039" max="1045" width="3.28515625" style="5" customWidth="1"/>
    <col min="1046" max="1046" width="15" style="5" customWidth="1"/>
    <col min="1047" max="1047" width="15.28515625" style="5" customWidth="1"/>
    <col min="1048" max="1048" width="14.42578125" style="5" customWidth="1"/>
    <col min="1049" max="1278" width="9.140625" style="5"/>
    <col min="1279" max="1289" width="4.140625" style="5" customWidth="1"/>
    <col min="1290" max="1290" width="5" style="5" customWidth="1"/>
    <col min="1291" max="1293" width="4.140625" style="5" customWidth="1"/>
    <col min="1294" max="1294" width="4.5703125" style="5" customWidth="1"/>
    <col min="1295" max="1301" width="3.28515625" style="5" customWidth="1"/>
    <col min="1302" max="1302" width="15" style="5" customWidth="1"/>
    <col min="1303" max="1303" width="15.28515625" style="5" customWidth="1"/>
    <col min="1304" max="1304" width="14.42578125" style="5" customWidth="1"/>
    <col min="1305" max="1534" width="9.140625" style="5"/>
    <col min="1535" max="1545" width="4.140625" style="5" customWidth="1"/>
    <col min="1546" max="1546" width="5" style="5" customWidth="1"/>
    <col min="1547" max="1549" width="4.140625" style="5" customWidth="1"/>
    <col min="1550" max="1550" width="4.5703125" style="5" customWidth="1"/>
    <col min="1551" max="1557" width="3.28515625" style="5" customWidth="1"/>
    <col min="1558" max="1558" width="15" style="5" customWidth="1"/>
    <col min="1559" max="1559" width="15.28515625" style="5" customWidth="1"/>
    <col min="1560" max="1560" width="14.42578125" style="5" customWidth="1"/>
    <col min="1561" max="1790" width="9.140625" style="5"/>
    <col min="1791" max="1801" width="4.140625" style="5" customWidth="1"/>
    <col min="1802" max="1802" width="5" style="5" customWidth="1"/>
    <col min="1803" max="1805" width="4.140625" style="5" customWidth="1"/>
    <col min="1806" max="1806" width="4.5703125" style="5" customWidth="1"/>
    <col min="1807" max="1813" width="3.28515625" style="5" customWidth="1"/>
    <col min="1814" max="1814" width="15" style="5" customWidth="1"/>
    <col min="1815" max="1815" width="15.28515625" style="5" customWidth="1"/>
    <col min="1816" max="1816" width="14.42578125" style="5" customWidth="1"/>
    <col min="1817" max="2046" width="9.140625" style="5"/>
    <col min="2047" max="2057" width="4.140625" style="5" customWidth="1"/>
    <col min="2058" max="2058" width="5" style="5" customWidth="1"/>
    <col min="2059" max="2061" width="4.140625" style="5" customWidth="1"/>
    <col min="2062" max="2062" width="4.5703125" style="5" customWidth="1"/>
    <col min="2063" max="2069" width="3.28515625" style="5" customWidth="1"/>
    <col min="2070" max="2070" width="15" style="5" customWidth="1"/>
    <col min="2071" max="2071" width="15.28515625" style="5" customWidth="1"/>
    <col min="2072" max="2072" width="14.42578125" style="5" customWidth="1"/>
    <col min="2073" max="2302" width="9.140625" style="5"/>
    <col min="2303" max="2313" width="4.140625" style="5" customWidth="1"/>
    <col min="2314" max="2314" width="5" style="5" customWidth="1"/>
    <col min="2315" max="2317" width="4.140625" style="5" customWidth="1"/>
    <col min="2318" max="2318" width="4.5703125" style="5" customWidth="1"/>
    <col min="2319" max="2325" width="3.28515625" style="5" customWidth="1"/>
    <col min="2326" max="2326" width="15" style="5" customWidth="1"/>
    <col min="2327" max="2327" width="15.28515625" style="5" customWidth="1"/>
    <col min="2328" max="2328" width="14.42578125" style="5" customWidth="1"/>
    <col min="2329" max="2558" width="9.140625" style="5"/>
    <col min="2559" max="2569" width="4.140625" style="5" customWidth="1"/>
    <col min="2570" max="2570" width="5" style="5" customWidth="1"/>
    <col min="2571" max="2573" width="4.140625" style="5" customWidth="1"/>
    <col min="2574" max="2574" width="4.5703125" style="5" customWidth="1"/>
    <col min="2575" max="2581" width="3.28515625" style="5" customWidth="1"/>
    <col min="2582" max="2582" width="15" style="5" customWidth="1"/>
    <col min="2583" max="2583" width="15.28515625" style="5" customWidth="1"/>
    <col min="2584" max="2584" width="14.42578125" style="5" customWidth="1"/>
    <col min="2585" max="2814" width="9.140625" style="5"/>
    <col min="2815" max="2825" width="4.140625" style="5" customWidth="1"/>
    <col min="2826" max="2826" width="5" style="5" customWidth="1"/>
    <col min="2827" max="2829" width="4.140625" style="5" customWidth="1"/>
    <col min="2830" max="2830" width="4.5703125" style="5" customWidth="1"/>
    <col min="2831" max="2837" width="3.28515625" style="5" customWidth="1"/>
    <col min="2838" max="2838" width="15" style="5" customWidth="1"/>
    <col min="2839" max="2839" width="15.28515625" style="5" customWidth="1"/>
    <col min="2840" max="2840" width="14.42578125" style="5" customWidth="1"/>
    <col min="2841" max="3070" width="9.140625" style="5"/>
    <col min="3071" max="3081" width="4.140625" style="5" customWidth="1"/>
    <col min="3082" max="3082" width="5" style="5" customWidth="1"/>
    <col min="3083" max="3085" width="4.140625" style="5" customWidth="1"/>
    <col min="3086" max="3086" width="4.5703125" style="5" customWidth="1"/>
    <col min="3087" max="3093" width="3.28515625" style="5" customWidth="1"/>
    <col min="3094" max="3094" width="15" style="5" customWidth="1"/>
    <col min="3095" max="3095" width="15.28515625" style="5" customWidth="1"/>
    <col min="3096" max="3096" width="14.42578125" style="5" customWidth="1"/>
    <col min="3097" max="3326" width="9.140625" style="5"/>
    <col min="3327" max="3337" width="4.140625" style="5" customWidth="1"/>
    <col min="3338" max="3338" width="5" style="5" customWidth="1"/>
    <col min="3339" max="3341" width="4.140625" style="5" customWidth="1"/>
    <col min="3342" max="3342" width="4.5703125" style="5" customWidth="1"/>
    <col min="3343" max="3349" width="3.28515625" style="5" customWidth="1"/>
    <col min="3350" max="3350" width="15" style="5" customWidth="1"/>
    <col min="3351" max="3351" width="15.28515625" style="5" customWidth="1"/>
    <col min="3352" max="3352" width="14.42578125" style="5" customWidth="1"/>
    <col min="3353" max="3582" width="9.140625" style="5"/>
    <col min="3583" max="3593" width="4.140625" style="5" customWidth="1"/>
    <col min="3594" max="3594" width="5" style="5" customWidth="1"/>
    <col min="3595" max="3597" width="4.140625" style="5" customWidth="1"/>
    <col min="3598" max="3598" width="4.5703125" style="5" customWidth="1"/>
    <col min="3599" max="3605" width="3.28515625" style="5" customWidth="1"/>
    <col min="3606" max="3606" width="15" style="5" customWidth="1"/>
    <col min="3607" max="3607" width="15.28515625" style="5" customWidth="1"/>
    <col min="3608" max="3608" width="14.42578125" style="5" customWidth="1"/>
    <col min="3609" max="3838" width="9.140625" style="5"/>
    <col min="3839" max="3849" width="4.140625" style="5" customWidth="1"/>
    <col min="3850" max="3850" width="5" style="5" customWidth="1"/>
    <col min="3851" max="3853" width="4.140625" style="5" customWidth="1"/>
    <col min="3854" max="3854" width="4.5703125" style="5" customWidth="1"/>
    <col min="3855" max="3861" width="3.28515625" style="5" customWidth="1"/>
    <col min="3862" max="3862" width="15" style="5" customWidth="1"/>
    <col min="3863" max="3863" width="15.28515625" style="5" customWidth="1"/>
    <col min="3864" max="3864" width="14.42578125" style="5" customWidth="1"/>
    <col min="3865" max="4094" width="9.140625" style="5"/>
    <col min="4095" max="4105" width="4.140625" style="5" customWidth="1"/>
    <col min="4106" max="4106" width="5" style="5" customWidth="1"/>
    <col min="4107" max="4109" width="4.140625" style="5" customWidth="1"/>
    <col min="4110" max="4110" width="4.5703125" style="5" customWidth="1"/>
    <col min="4111" max="4117" width="3.28515625" style="5" customWidth="1"/>
    <col min="4118" max="4118" width="15" style="5" customWidth="1"/>
    <col min="4119" max="4119" width="15.28515625" style="5" customWidth="1"/>
    <col min="4120" max="4120" width="14.42578125" style="5" customWidth="1"/>
    <col min="4121" max="4350" width="9.140625" style="5"/>
    <col min="4351" max="4361" width="4.140625" style="5" customWidth="1"/>
    <col min="4362" max="4362" width="5" style="5" customWidth="1"/>
    <col min="4363" max="4365" width="4.140625" style="5" customWidth="1"/>
    <col min="4366" max="4366" width="4.5703125" style="5" customWidth="1"/>
    <col min="4367" max="4373" width="3.28515625" style="5" customWidth="1"/>
    <col min="4374" max="4374" width="15" style="5" customWidth="1"/>
    <col min="4375" max="4375" width="15.28515625" style="5" customWidth="1"/>
    <col min="4376" max="4376" width="14.42578125" style="5" customWidth="1"/>
    <col min="4377" max="4606" width="9.140625" style="5"/>
    <col min="4607" max="4617" width="4.140625" style="5" customWidth="1"/>
    <col min="4618" max="4618" width="5" style="5" customWidth="1"/>
    <col min="4619" max="4621" width="4.140625" style="5" customWidth="1"/>
    <col min="4622" max="4622" width="4.5703125" style="5" customWidth="1"/>
    <col min="4623" max="4629" width="3.28515625" style="5" customWidth="1"/>
    <col min="4630" max="4630" width="15" style="5" customWidth="1"/>
    <col min="4631" max="4631" width="15.28515625" style="5" customWidth="1"/>
    <col min="4632" max="4632" width="14.42578125" style="5" customWidth="1"/>
    <col min="4633" max="4862" width="9.140625" style="5"/>
    <col min="4863" max="4873" width="4.140625" style="5" customWidth="1"/>
    <col min="4874" max="4874" width="5" style="5" customWidth="1"/>
    <col min="4875" max="4877" width="4.140625" style="5" customWidth="1"/>
    <col min="4878" max="4878" width="4.5703125" style="5" customWidth="1"/>
    <col min="4879" max="4885" width="3.28515625" style="5" customWidth="1"/>
    <col min="4886" max="4886" width="15" style="5" customWidth="1"/>
    <col min="4887" max="4887" width="15.28515625" style="5" customWidth="1"/>
    <col min="4888" max="4888" width="14.42578125" style="5" customWidth="1"/>
    <col min="4889" max="5118" width="9.140625" style="5"/>
    <col min="5119" max="5129" width="4.140625" style="5" customWidth="1"/>
    <col min="5130" max="5130" width="5" style="5" customWidth="1"/>
    <col min="5131" max="5133" width="4.140625" style="5" customWidth="1"/>
    <col min="5134" max="5134" width="4.5703125" style="5" customWidth="1"/>
    <col min="5135" max="5141" width="3.28515625" style="5" customWidth="1"/>
    <col min="5142" max="5142" width="15" style="5" customWidth="1"/>
    <col min="5143" max="5143" width="15.28515625" style="5" customWidth="1"/>
    <col min="5144" max="5144" width="14.42578125" style="5" customWidth="1"/>
    <col min="5145" max="5374" width="9.140625" style="5"/>
    <col min="5375" max="5385" width="4.140625" style="5" customWidth="1"/>
    <col min="5386" max="5386" width="5" style="5" customWidth="1"/>
    <col min="5387" max="5389" width="4.140625" style="5" customWidth="1"/>
    <col min="5390" max="5390" width="4.5703125" style="5" customWidth="1"/>
    <col min="5391" max="5397" width="3.28515625" style="5" customWidth="1"/>
    <col min="5398" max="5398" width="15" style="5" customWidth="1"/>
    <col min="5399" max="5399" width="15.28515625" style="5" customWidth="1"/>
    <col min="5400" max="5400" width="14.42578125" style="5" customWidth="1"/>
    <col min="5401" max="5630" width="9.140625" style="5"/>
    <col min="5631" max="5641" width="4.140625" style="5" customWidth="1"/>
    <col min="5642" max="5642" width="5" style="5" customWidth="1"/>
    <col min="5643" max="5645" width="4.140625" style="5" customWidth="1"/>
    <col min="5646" max="5646" width="4.5703125" style="5" customWidth="1"/>
    <col min="5647" max="5653" width="3.28515625" style="5" customWidth="1"/>
    <col min="5654" max="5654" width="15" style="5" customWidth="1"/>
    <col min="5655" max="5655" width="15.28515625" style="5" customWidth="1"/>
    <col min="5656" max="5656" width="14.42578125" style="5" customWidth="1"/>
    <col min="5657" max="5886" width="9.140625" style="5"/>
    <col min="5887" max="5897" width="4.140625" style="5" customWidth="1"/>
    <col min="5898" max="5898" width="5" style="5" customWidth="1"/>
    <col min="5899" max="5901" width="4.140625" style="5" customWidth="1"/>
    <col min="5902" max="5902" width="4.5703125" style="5" customWidth="1"/>
    <col min="5903" max="5909" width="3.28515625" style="5" customWidth="1"/>
    <col min="5910" max="5910" width="15" style="5" customWidth="1"/>
    <col min="5911" max="5911" width="15.28515625" style="5" customWidth="1"/>
    <col min="5912" max="5912" width="14.42578125" style="5" customWidth="1"/>
    <col min="5913" max="6142" width="9.140625" style="5"/>
    <col min="6143" max="6153" width="4.140625" style="5" customWidth="1"/>
    <col min="6154" max="6154" width="5" style="5" customWidth="1"/>
    <col min="6155" max="6157" width="4.140625" style="5" customWidth="1"/>
    <col min="6158" max="6158" width="4.5703125" style="5" customWidth="1"/>
    <col min="6159" max="6165" width="3.28515625" style="5" customWidth="1"/>
    <col min="6166" max="6166" width="15" style="5" customWidth="1"/>
    <col min="6167" max="6167" width="15.28515625" style="5" customWidth="1"/>
    <col min="6168" max="6168" width="14.42578125" style="5" customWidth="1"/>
    <col min="6169" max="6398" width="9.140625" style="5"/>
    <col min="6399" max="6409" width="4.140625" style="5" customWidth="1"/>
    <col min="6410" max="6410" width="5" style="5" customWidth="1"/>
    <col min="6411" max="6413" width="4.140625" style="5" customWidth="1"/>
    <col min="6414" max="6414" width="4.5703125" style="5" customWidth="1"/>
    <col min="6415" max="6421" width="3.28515625" style="5" customWidth="1"/>
    <col min="6422" max="6422" width="15" style="5" customWidth="1"/>
    <col min="6423" max="6423" width="15.28515625" style="5" customWidth="1"/>
    <col min="6424" max="6424" width="14.42578125" style="5" customWidth="1"/>
    <col min="6425" max="6654" width="9.140625" style="5"/>
    <col min="6655" max="6665" width="4.140625" style="5" customWidth="1"/>
    <col min="6666" max="6666" width="5" style="5" customWidth="1"/>
    <col min="6667" max="6669" width="4.140625" style="5" customWidth="1"/>
    <col min="6670" max="6670" width="4.5703125" style="5" customWidth="1"/>
    <col min="6671" max="6677" width="3.28515625" style="5" customWidth="1"/>
    <col min="6678" max="6678" width="15" style="5" customWidth="1"/>
    <col min="6679" max="6679" width="15.28515625" style="5" customWidth="1"/>
    <col min="6680" max="6680" width="14.42578125" style="5" customWidth="1"/>
    <col min="6681" max="6910" width="9.140625" style="5"/>
    <col min="6911" max="6921" width="4.140625" style="5" customWidth="1"/>
    <col min="6922" max="6922" width="5" style="5" customWidth="1"/>
    <col min="6923" max="6925" width="4.140625" style="5" customWidth="1"/>
    <col min="6926" max="6926" width="4.5703125" style="5" customWidth="1"/>
    <col min="6927" max="6933" width="3.28515625" style="5" customWidth="1"/>
    <col min="6934" max="6934" width="15" style="5" customWidth="1"/>
    <col min="6935" max="6935" width="15.28515625" style="5" customWidth="1"/>
    <col min="6936" max="6936" width="14.42578125" style="5" customWidth="1"/>
    <col min="6937" max="7166" width="9.140625" style="5"/>
    <col min="7167" max="7177" width="4.140625" style="5" customWidth="1"/>
    <col min="7178" max="7178" width="5" style="5" customWidth="1"/>
    <col min="7179" max="7181" width="4.140625" style="5" customWidth="1"/>
    <col min="7182" max="7182" width="4.5703125" style="5" customWidth="1"/>
    <col min="7183" max="7189" width="3.28515625" style="5" customWidth="1"/>
    <col min="7190" max="7190" width="15" style="5" customWidth="1"/>
    <col min="7191" max="7191" width="15.28515625" style="5" customWidth="1"/>
    <col min="7192" max="7192" width="14.42578125" style="5" customWidth="1"/>
    <col min="7193" max="7422" width="9.140625" style="5"/>
    <col min="7423" max="7433" width="4.140625" style="5" customWidth="1"/>
    <col min="7434" max="7434" width="5" style="5" customWidth="1"/>
    <col min="7435" max="7437" width="4.140625" style="5" customWidth="1"/>
    <col min="7438" max="7438" width="4.5703125" style="5" customWidth="1"/>
    <col min="7439" max="7445" width="3.28515625" style="5" customWidth="1"/>
    <col min="7446" max="7446" width="15" style="5" customWidth="1"/>
    <col min="7447" max="7447" width="15.28515625" style="5" customWidth="1"/>
    <col min="7448" max="7448" width="14.42578125" style="5" customWidth="1"/>
    <col min="7449" max="7678" width="9.140625" style="5"/>
    <col min="7679" max="7689" width="4.140625" style="5" customWidth="1"/>
    <col min="7690" max="7690" width="5" style="5" customWidth="1"/>
    <col min="7691" max="7693" width="4.140625" style="5" customWidth="1"/>
    <col min="7694" max="7694" width="4.5703125" style="5" customWidth="1"/>
    <col min="7695" max="7701" width="3.28515625" style="5" customWidth="1"/>
    <col min="7702" max="7702" width="15" style="5" customWidth="1"/>
    <col min="7703" max="7703" width="15.28515625" style="5" customWidth="1"/>
    <col min="7704" max="7704" width="14.42578125" style="5" customWidth="1"/>
    <col min="7705" max="7934" width="9.140625" style="5"/>
    <col min="7935" max="7945" width="4.140625" style="5" customWidth="1"/>
    <col min="7946" max="7946" width="5" style="5" customWidth="1"/>
    <col min="7947" max="7949" width="4.140625" style="5" customWidth="1"/>
    <col min="7950" max="7950" width="4.5703125" style="5" customWidth="1"/>
    <col min="7951" max="7957" width="3.28515625" style="5" customWidth="1"/>
    <col min="7958" max="7958" width="15" style="5" customWidth="1"/>
    <col min="7959" max="7959" width="15.28515625" style="5" customWidth="1"/>
    <col min="7960" max="7960" width="14.42578125" style="5" customWidth="1"/>
    <col min="7961" max="8190" width="9.140625" style="5"/>
    <col min="8191" max="8201" width="4.140625" style="5" customWidth="1"/>
    <col min="8202" max="8202" width="5" style="5" customWidth="1"/>
    <col min="8203" max="8205" width="4.140625" style="5" customWidth="1"/>
    <col min="8206" max="8206" width="4.5703125" style="5" customWidth="1"/>
    <col min="8207" max="8213" width="3.28515625" style="5" customWidth="1"/>
    <col min="8214" max="8214" width="15" style="5" customWidth="1"/>
    <col min="8215" max="8215" width="15.28515625" style="5" customWidth="1"/>
    <col min="8216" max="8216" width="14.42578125" style="5" customWidth="1"/>
    <col min="8217" max="8446" width="9.140625" style="5"/>
    <col min="8447" max="8457" width="4.140625" style="5" customWidth="1"/>
    <col min="8458" max="8458" width="5" style="5" customWidth="1"/>
    <col min="8459" max="8461" width="4.140625" style="5" customWidth="1"/>
    <col min="8462" max="8462" width="4.5703125" style="5" customWidth="1"/>
    <col min="8463" max="8469" width="3.28515625" style="5" customWidth="1"/>
    <col min="8470" max="8470" width="15" style="5" customWidth="1"/>
    <col min="8471" max="8471" width="15.28515625" style="5" customWidth="1"/>
    <col min="8472" max="8472" width="14.42578125" style="5" customWidth="1"/>
    <col min="8473" max="8702" width="9.140625" style="5"/>
    <col min="8703" max="8713" width="4.140625" style="5" customWidth="1"/>
    <col min="8714" max="8714" width="5" style="5" customWidth="1"/>
    <col min="8715" max="8717" width="4.140625" style="5" customWidth="1"/>
    <col min="8718" max="8718" width="4.5703125" style="5" customWidth="1"/>
    <col min="8719" max="8725" width="3.28515625" style="5" customWidth="1"/>
    <col min="8726" max="8726" width="15" style="5" customWidth="1"/>
    <col min="8727" max="8727" width="15.28515625" style="5" customWidth="1"/>
    <col min="8728" max="8728" width="14.42578125" style="5" customWidth="1"/>
    <col min="8729" max="8958" width="9.140625" style="5"/>
    <col min="8959" max="8969" width="4.140625" style="5" customWidth="1"/>
    <col min="8970" max="8970" width="5" style="5" customWidth="1"/>
    <col min="8971" max="8973" width="4.140625" style="5" customWidth="1"/>
    <col min="8974" max="8974" width="4.5703125" style="5" customWidth="1"/>
    <col min="8975" max="8981" width="3.28515625" style="5" customWidth="1"/>
    <col min="8982" max="8982" width="15" style="5" customWidth="1"/>
    <col min="8983" max="8983" width="15.28515625" style="5" customWidth="1"/>
    <col min="8984" max="8984" width="14.42578125" style="5" customWidth="1"/>
    <col min="8985" max="9214" width="9.140625" style="5"/>
    <col min="9215" max="9225" width="4.140625" style="5" customWidth="1"/>
    <col min="9226" max="9226" width="5" style="5" customWidth="1"/>
    <col min="9227" max="9229" width="4.140625" style="5" customWidth="1"/>
    <col min="9230" max="9230" width="4.5703125" style="5" customWidth="1"/>
    <col min="9231" max="9237" width="3.28515625" style="5" customWidth="1"/>
    <col min="9238" max="9238" width="15" style="5" customWidth="1"/>
    <col min="9239" max="9239" width="15.28515625" style="5" customWidth="1"/>
    <col min="9240" max="9240" width="14.42578125" style="5" customWidth="1"/>
    <col min="9241" max="9470" width="9.140625" style="5"/>
    <col min="9471" max="9481" width="4.140625" style="5" customWidth="1"/>
    <col min="9482" max="9482" width="5" style="5" customWidth="1"/>
    <col min="9483" max="9485" width="4.140625" style="5" customWidth="1"/>
    <col min="9486" max="9486" width="4.5703125" style="5" customWidth="1"/>
    <col min="9487" max="9493" width="3.28515625" style="5" customWidth="1"/>
    <col min="9494" max="9494" width="15" style="5" customWidth="1"/>
    <col min="9495" max="9495" width="15.28515625" style="5" customWidth="1"/>
    <col min="9496" max="9496" width="14.42578125" style="5" customWidth="1"/>
    <col min="9497" max="9726" width="9.140625" style="5"/>
    <col min="9727" max="9737" width="4.140625" style="5" customWidth="1"/>
    <col min="9738" max="9738" width="5" style="5" customWidth="1"/>
    <col min="9739" max="9741" width="4.140625" style="5" customWidth="1"/>
    <col min="9742" max="9742" width="4.5703125" style="5" customWidth="1"/>
    <col min="9743" max="9749" width="3.28515625" style="5" customWidth="1"/>
    <col min="9750" max="9750" width="15" style="5" customWidth="1"/>
    <col min="9751" max="9751" width="15.28515625" style="5" customWidth="1"/>
    <col min="9752" max="9752" width="14.42578125" style="5" customWidth="1"/>
    <col min="9753" max="9982" width="9.140625" style="5"/>
    <col min="9983" max="9993" width="4.140625" style="5" customWidth="1"/>
    <col min="9994" max="9994" width="5" style="5" customWidth="1"/>
    <col min="9995" max="9997" width="4.140625" style="5" customWidth="1"/>
    <col min="9998" max="9998" width="4.5703125" style="5" customWidth="1"/>
    <col min="9999" max="10005" width="3.28515625" style="5" customWidth="1"/>
    <col min="10006" max="10006" width="15" style="5" customWidth="1"/>
    <col min="10007" max="10007" width="15.28515625" style="5" customWidth="1"/>
    <col min="10008" max="10008" width="14.42578125" style="5" customWidth="1"/>
    <col min="10009" max="10238" width="9.140625" style="5"/>
    <col min="10239" max="10249" width="4.140625" style="5" customWidth="1"/>
    <col min="10250" max="10250" width="5" style="5" customWidth="1"/>
    <col min="10251" max="10253" width="4.140625" style="5" customWidth="1"/>
    <col min="10254" max="10254" width="4.5703125" style="5" customWidth="1"/>
    <col min="10255" max="10261" width="3.28515625" style="5" customWidth="1"/>
    <col min="10262" max="10262" width="15" style="5" customWidth="1"/>
    <col min="10263" max="10263" width="15.28515625" style="5" customWidth="1"/>
    <col min="10264" max="10264" width="14.42578125" style="5" customWidth="1"/>
    <col min="10265" max="10494" width="9.140625" style="5"/>
    <col min="10495" max="10505" width="4.140625" style="5" customWidth="1"/>
    <col min="10506" max="10506" width="5" style="5" customWidth="1"/>
    <col min="10507" max="10509" width="4.140625" style="5" customWidth="1"/>
    <col min="10510" max="10510" width="4.5703125" style="5" customWidth="1"/>
    <col min="10511" max="10517" width="3.28515625" style="5" customWidth="1"/>
    <col min="10518" max="10518" width="15" style="5" customWidth="1"/>
    <col min="10519" max="10519" width="15.28515625" style="5" customWidth="1"/>
    <col min="10520" max="10520" width="14.42578125" style="5" customWidth="1"/>
    <col min="10521" max="10750" width="9.140625" style="5"/>
    <col min="10751" max="10761" width="4.140625" style="5" customWidth="1"/>
    <col min="10762" max="10762" width="5" style="5" customWidth="1"/>
    <col min="10763" max="10765" width="4.140625" style="5" customWidth="1"/>
    <col min="10766" max="10766" width="4.5703125" style="5" customWidth="1"/>
    <col min="10767" max="10773" width="3.28515625" style="5" customWidth="1"/>
    <col min="10774" max="10774" width="15" style="5" customWidth="1"/>
    <col min="10775" max="10775" width="15.28515625" style="5" customWidth="1"/>
    <col min="10776" max="10776" width="14.42578125" style="5" customWidth="1"/>
    <col min="10777" max="11006" width="9.140625" style="5"/>
    <col min="11007" max="11017" width="4.140625" style="5" customWidth="1"/>
    <col min="11018" max="11018" width="5" style="5" customWidth="1"/>
    <col min="11019" max="11021" width="4.140625" style="5" customWidth="1"/>
    <col min="11022" max="11022" width="4.5703125" style="5" customWidth="1"/>
    <col min="11023" max="11029" width="3.28515625" style="5" customWidth="1"/>
    <col min="11030" max="11030" width="15" style="5" customWidth="1"/>
    <col min="11031" max="11031" width="15.28515625" style="5" customWidth="1"/>
    <col min="11032" max="11032" width="14.42578125" style="5" customWidth="1"/>
    <col min="11033" max="11262" width="9.140625" style="5"/>
    <col min="11263" max="11273" width="4.140625" style="5" customWidth="1"/>
    <col min="11274" max="11274" width="5" style="5" customWidth="1"/>
    <col min="11275" max="11277" width="4.140625" style="5" customWidth="1"/>
    <col min="11278" max="11278" width="4.5703125" style="5" customWidth="1"/>
    <col min="11279" max="11285" width="3.28515625" style="5" customWidth="1"/>
    <col min="11286" max="11286" width="15" style="5" customWidth="1"/>
    <col min="11287" max="11287" width="15.28515625" style="5" customWidth="1"/>
    <col min="11288" max="11288" width="14.42578125" style="5" customWidth="1"/>
    <col min="11289" max="11518" width="9.140625" style="5"/>
    <col min="11519" max="11529" width="4.140625" style="5" customWidth="1"/>
    <col min="11530" max="11530" width="5" style="5" customWidth="1"/>
    <col min="11531" max="11533" width="4.140625" style="5" customWidth="1"/>
    <col min="11534" max="11534" width="4.5703125" style="5" customWidth="1"/>
    <col min="11535" max="11541" width="3.28515625" style="5" customWidth="1"/>
    <col min="11542" max="11542" width="15" style="5" customWidth="1"/>
    <col min="11543" max="11543" width="15.28515625" style="5" customWidth="1"/>
    <col min="11544" max="11544" width="14.42578125" style="5" customWidth="1"/>
    <col min="11545" max="11774" width="9.140625" style="5"/>
    <col min="11775" max="11785" width="4.140625" style="5" customWidth="1"/>
    <col min="11786" max="11786" width="5" style="5" customWidth="1"/>
    <col min="11787" max="11789" width="4.140625" style="5" customWidth="1"/>
    <col min="11790" max="11790" width="4.5703125" style="5" customWidth="1"/>
    <col min="11791" max="11797" width="3.28515625" style="5" customWidth="1"/>
    <col min="11798" max="11798" width="15" style="5" customWidth="1"/>
    <col min="11799" max="11799" width="15.28515625" style="5" customWidth="1"/>
    <col min="11800" max="11800" width="14.42578125" style="5" customWidth="1"/>
    <col min="11801" max="12030" width="9.140625" style="5"/>
    <col min="12031" max="12041" width="4.140625" style="5" customWidth="1"/>
    <col min="12042" max="12042" width="5" style="5" customWidth="1"/>
    <col min="12043" max="12045" width="4.140625" style="5" customWidth="1"/>
    <col min="12046" max="12046" width="4.5703125" style="5" customWidth="1"/>
    <col min="12047" max="12053" width="3.28515625" style="5" customWidth="1"/>
    <col min="12054" max="12054" width="15" style="5" customWidth="1"/>
    <col min="12055" max="12055" width="15.28515625" style="5" customWidth="1"/>
    <col min="12056" max="12056" width="14.42578125" style="5" customWidth="1"/>
    <col min="12057" max="12286" width="9.140625" style="5"/>
    <col min="12287" max="12297" width="4.140625" style="5" customWidth="1"/>
    <col min="12298" max="12298" width="5" style="5" customWidth="1"/>
    <col min="12299" max="12301" width="4.140625" style="5" customWidth="1"/>
    <col min="12302" max="12302" width="4.5703125" style="5" customWidth="1"/>
    <col min="12303" max="12309" width="3.28515625" style="5" customWidth="1"/>
    <col min="12310" max="12310" width="15" style="5" customWidth="1"/>
    <col min="12311" max="12311" width="15.28515625" style="5" customWidth="1"/>
    <col min="12312" max="12312" width="14.42578125" style="5" customWidth="1"/>
    <col min="12313" max="12542" width="9.140625" style="5"/>
    <col min="12543" max="12553" width="4.140625" style="5" customWidth="1"/>
    <col min="12554" max="12554" width="5" style="5" customWidth="1"/>
    <col min="12555" max="12557" width="4.140625" style="5" customWidth="1"/>
    <col min="12558" max="12558" width="4.5703125" style="5" customWidth="1"/>
    <col min="12559" max="12565" width="3.28515625" style="5" customWidth="1"/>
    <col min="12566" max="12566" width="15" style="5" customWidth="1"/>
    <col min="12567" max="12567" width="15.28515625" style="5" customWidth="1"/>
    <col min="12568" max="12568" width="14.42578125" style="5" customWidth="1"/>
    <col min="12569" max="12798" width="9.140625" style="5"/>
    <col min="12799" max="12809" width="4.140625" style="5" customWidth="1"/>
    <col min="12810" max="12810" width="5" style="5" customWidth="1"/>
    <col min="12811" max="12813" width="4.140625" style="5" customWidth="1"/>
    <col min="12814" max="12814" width="4.5703125" style="5" customWidth="1"/>
    <col min="12815" max="12821" width="3.28515625" style="5" customWidth="1"/>
    <col min="12822" max="12822" width="15" style="5" customWidth="1"/>
    <col min="12823" max="12823" width="15.28515625" style="5" customWidth="1"/>
    <col min="12824" max="12824" width="14.42578125" style="5" customWidth="1"/>
    <col min="12825" max="13054" width="9.140625" style="5"/>
    <col min="13055" max="13065" width="4.140625" style="5" customWidth="1"/>
    <col min="13066" max="13066" width="5" style="5" customWidth="1"/>
    <col min="13067" max="13069" width="4.140625" style="5" customWidth="1"/>
    <col min="13070" max="13070" width="4.5703125" style="5" customWidth="1"/>
    <col min="13071" max="13077" width="3.28515625" style="5" customWidth="1"/>
    <col min="13078" max="13078" width="15" style="5" customWidth="1"/>
    <col min="13079" max="13079" width="15.28515625" style="5" customWidth="1"/>
    <col min="13080" max="13080" width="14.42578125" style="5" customWidth="1"/>
    <col min="13081" max="13310" width="9.140625" style="5"/>
    <col min="13311" max="13321" width="4.140625" style="5" customWidth="1"/>
    <col min="13322" max="13322" width="5" style="5" customWidth="1"/>
    <col min="13323" max="13325" width="4.140625" style="5" customWidth="1"/>
    <col min="13326" max="13326" width="4.5703125" style="5" customWidth="1"/>
    <col min="13327" max="13333" width="3.28515625" style="5" customWidth="1"/>
    <col min="13334" max="13334" width="15" style="5" customWidth="1"/>
    <col min="13335" max="13335" width="15.28515625" style="5" customWidth="1"/>
    <col min="13336" max="13336" width="14.42578125" style="5" customWidth="1"/>
    <col min="13337" max="13566" width="9.140625" style="5"/>
    <col min="13567" max="13577" width="4.140625" style="5" customWidth="1"/>
    <col min="13578" max="13578" width="5" style="5" customWidth="1"/>
    <col min="13579" max="13581" width="4.140625" style="5" customWidth="1"/>
    <col min="13582" max="13582" width="4.5703125" style="5" customWidth="1"/>
    <col min="13583" max="13589" width="3.28515625" style="5" customWidth="1"/>
    <col min="13590" max="13590" width="15" style="5" customWidth="1"/>
    <col min="13591" max="13591" width="15.28515625" style="5" customWidth="1"/>
    <col min="13592" max="13592" width="14.42578125" style="5" customWidth="1"/>
    <col min="13593" max="13822" width="9.140625" style="5"/>
    <col min="13823" max="13833" width="4.140625" style="5" customWidth="1"/>
    <col min="13834" max="13834" width="5" style="5" customWidth="1"/>
    <col min="13835" max="13837" width="4.140625" style="5" customWidth="1"/>
    <col min="13838" max="13838" width="4.5703125" style="5" customWidth="1"/>
    <col min="13839" max="13845" width="3.28515625" style="5" customWidth="1"/>
    <col min="13846" max="13846" width="15" style="5" customWidth="1"/>
    <col min="13847" max="13847" width="15.28515625" style="5" customWidth="1"/>
    <col min="13848" max="13848" width="14.42578125" style="5" customWidth="1"/>
    <col min="13849" max="14078" width="9.140625" style="5"/>
    <col min="14079" max="14089" width="4.140625" style="5" customWidth="1"/>
    <col min="14090" max="14090" width="5" style="5" customWidth="1"/>
    <col min="14091" max="14093" width="4.140625" style="5" customWidth="1"/>
    <col min="14094" max="14094" width="4.5703125" style="5" customWidth="1"/>
    <col min="14095" max="14101" width="3.28515625" style="5" customWidth="1"/>
    <col min="14102" max="14102" width="15" style="5" customWidth="1"/>
    <col min="14103" max="14103" width="15.28515625" style="5" customWidth="1"/>
    <col min="14104" max="14104" width="14.42578125" style="5" customWidth="1"/>
    <col min="14105" max="14334" width="9.140625" style="5"/>
    <col min="14335" max="14345" width="4.140625" style="5" customWidth="1"/>
    <col min="14346" max="14346" width="5" style="5" customWidth="1"/>
    <col min="14347" max="14349" width="4.140625" style="5" customWidth="1"/>
    <col min="14350" max="14350" width="4.5703125" style="5" customWidth="1"/>
    <col min="14351" max="14357" width="3.28515625" style="5" customWidth="1"/>
    <col min="14358" max="14358" width="15" style="5" customWidth="1"/>
    <col min="14359" max="14359" width="15.28515625" style="5" customWidth="1"/>
    <col min="14360" max="14360" width="14.42578125" style="5" customWidth="1"/>
    <col min="14361" max="14590" width="9.140625" style="5"/>
    <col min="14591" max="14601" width="4.140625" style="5" customWidth="1"/>
    <col min="14602" max="14602" width="5" style="5" customWidth="1"/>
    <col min="14603" max="14605" width="4.140625" style="5" customWidth="1"/>
    <col min="14606" max="14606" width="4.5703125" style="5" customWidth="1"/>
    <col min="14607" max="14613" width="3.28515625" style="5" customWidth="1"/>
    <col min="14614" max="14614" width="15" style="5" customWidth="1"/>
    <col min="14615" max="14615" width="15.28515625" style="5" customWidth="1"/>
    <col min="14616" max="14616" width="14.42578125" style="5" customWidth="1"/>
    <col min="14617" max="14846" width="9.140625" style="5"/>
    <col min="14847" max="14857" width="4.140625" style="5" customWidth="1"/>
    <col min="14858" max="14858" width="5" style="5" customWidth="1"/>
    <col min="14859" max="14861" width="4.140625" style="5" customWidth="1"/>
    <col min="14862" max="14862" width="4.5703125" style="5" customWidth="1"/>
    <col min="14863" max="14869" width="3.28515625" style="5" customWidth="1"/>
    <col min="14870" max="14870" width="15" style="5" customWidth="1"/>
    <col min="14871" max="14871" width="15.28515625" style="5" customWidth="1"/>
    <col min="14872" max="14872" width="14.42578125" style="5" customWidth="1"/>
    <col min="14873" max="15102" width="9.140625" style="5"/>
    <col min="15103" max="15113" width="4.140625" style="5" customWidth="1"/>
    <col min="15114" max="15114" width="5" style="5" customWidth="1"/>
    <col min="15115" max="15117" width="4.140625" style="5" customWidth="1"/>
    <col min="15118" max="15118" width="4.5703125" style="5" customWidth="1"/>
    <col min="15119" max="15125" width="3.28515625" style="5" customWidth="1"/>
    <col min="15126" max="15126" width="15" style="5" customWidth="1"/>
    <col min="15127" max="15127" width="15.28515625" style="5" customWidth="1"/>
    <col min="15128" max="15128" width="14.42578125" style="5" customWidth="1"/>
    <col min="15129" max="15358" width="9.140625" style="5"/>
    <col min="15359" max="15369" width="4.140625" style="5" customWidth="1"/>
    <col min="15370" max="15370" width="5" style="5" customWidth="1"/>
    <col min="15371" max="15373" width="4.140625" style="5" customWidth="1"/>
    <col min="15374" max="15374" width="4.5703125" style="5" customWidth="1"/>
    <col min="15375" max="15381" width="3.28515625" style="5" customWidth="1"/>
    <col min="15382" max="15382" width="15" style="5" customWidth="1"/>
    <col min="15383" max="15383" width="15.28515625" style="5" customWidth="1"/>
    <col min="15384" max="15384" width="14.42578125" style="5" customWidth="1"/>
    <col min="15385" max="15614" width="9.140625" style="5"/>
    <col min="15615" max="15625" width="4.140625" style="5" customWidth="1"/>
    <col min="15626" max="15626" width="5" style="5" customWidth="1"/>
    <col min="15627" max="15629" width="4.140625" style="5" customWidth="1"/>
    <col min="15630" max="15630" width="4.5703125" style="5" customWidth="1"/>
    <col min="15631" max="15637" width="3.28515625" style="5" customWidth="1"/>
    <col min="15638" max="15638" width="15" style="5" customWidth="1"/>
    <col min="15639" max="15639" width="15.28515625" style="5" customWidth="1"/>
    <col min="15640" max="15640" width="14.42578125" style="5" customWidth="1"/>
    <col min="15641" max="15870" width="9.140625" style="5"/>
    <col min="15871" max="15881" width="4.140625" style="5" customWidth="1"/>
    <col min="15882" max="15882" width="5" style="5" customWidth="1"/>
    <col min="15883" max="15885" width="4.140625" style="5" customWidth="1"/>
    <col min="15886" max="15886" width="4.5703125" style="5" customWidth="1"/>
    <col min="15887" max="15893" width="3.28515625" style="5" customWidth="1"/>
    <col min="15894" max="15894" width="15" style="5" customWidth="1"/>
    <col min="15895" max="15895" width="15.28515625" style="5" customWidth="1"/>
    <col min="15896" max="15896" width="14.42578125" style="5" customWidth="1"/>
    <col min="15897" max="16126" width="9.140625" style="5"/>
    <col min="16127" max="16137" width="4.140625" style="5" customWidth="1"/>
    <col min="16138" max="16138" width="5" style="5" customWidth="1"/>
    <col min="16139" max="16141" width="4.140625" style="5" customWidth="1"/>
    <col min="16142" max="16142" width="4.5703125" style="5" customWidth="1"/>
    <col min="16143" max="16149" width="3.28515625" style="5" customWidth="1"/>
    <col min="16150" max="16150" width="15" style="5" customWidth="1"/>
    <col min="16151" max="16151" width="15.28515625" style="5" customWidth="1"/>
    <col min="16152" max="16152" width="14.42578125" style="5" customWidth="1"/>
    <col min="16153" max="16384" width="9.140625" style="5"/>
  </cols>
  <sheetData>
    <row r="1" spans="1:14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14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14" ht="14.25">
      <c r="A3" s="26" t="s">
        <v>565</v>
      </c>
      <c r="B3" s="291"/>
      <c r="C3" s="291" t="str">
        <f>Деклар!G7</f>
        <v>2020 год</v>
      </c>
      <c r="D3" s="291"/>
      <c r="E3" s="293"/>
      <c r="F3" s="293"/>
    </row>
    <row r="4" spans="1:14" ht="14.25">
      <c r="A4" s="26"/>
      <c r="B4" s="291"/>
      <c r="C4" s="291"/>
      <c r="D4" s="291"/>
      <c r="E4" s="291"/>
      <c r="F4" s="293"/>
    </row>
    <row r="5" spans="1:14" ht="15.75" customHeight="1">
      <c r="A5" s="940" t="s">
        <v>114</v>
      </c>
      <c r="B5" s="940"/>
      <c r="C5" s="940"/>
      <c r="D5" s="940"/>
      <c r="E5" s="940"/>
      <c r="F5" s="940"/>
      <c r="G5" s="940"/>
      <c r="H5" s="940"/>
      <c r="I5" s="940"/>
      <c r="J5" s="940"/>
      <c r="K5" s="940"/>
      <c r="L5" s="940"/>
      <c r="M5" s="940"/>
      <c r="N5" s="940"/>
    </row>
    <row r="6" spans="1:14" ht="27.75" customHeight="1">
      <c r="A6" s="1225" t="s">
        <v>758</v>
      </c>
      <c r="B6" s="1225"/>
      <c r="C6" s="1225"/>
      <c r="D6" s="1225"/>
      <c r="E6" s="1225"/>
      <c r="F6" s="1225"/>
      <c r="G6" s="1225"/>
      <c r="H6" s="1225"/>
      <c r="I6" s="1225"/>
      <c r="J6" s="1225"/>
      <c r="K6" s="1225"/>
      <c r="L6" s="1225"/>
      <c r="M6" s="1225"/>
      <c r="N6" s="1225"/>
    </row>
    <row r="7" spans="1:14" ht="27.75" customHeight="1" thickBot="1">
      <c r="A7" s="1026" t="s">
        <v>759</v>
      </c>
      <c r="B7" s="1026"/>
      <c r="C7" s="1026"/>
      <c r="D7" s="1026"/>
      <c r="E7" s="1026"/>
      <c r="F7" s="1026"/>
      <c r="G7" s="1026"/>
      <c r="H7" s="1026"/>
      <c r="I7" s="1026"/>
      <c r="J7" s="1026"/>
      <c r="K7" s="1026"/>
      <c r="L7" s="1026"/>
      <c r="M7" s="1026"/>
      <c r="N7" s="1026"/>
    </row>
    <row r="8" spans="1:14" ht="81.75" customHeight="1" thickBot="1">
      <c r="A8" s="224" t="s">
        <v>242</v>
      </c>
      <c r="B8" s="301" t="s">
        <v>760</v>
      </c>
      <c r="C8" s="301" t="s">
        <v>761</v>
      </c>
      <c r="D8" s="301" t="s">
        <v>762</v>
      </c>
      <c r="E8" s="301" t="s">
        <v>763</v>
      </c>
      <c r="F8" s="301" t="s">
        <v>13</v>
      </c>
      <c r="G8" s="301" t="s">
        <v>764</v>
      </c>
      <c r="H8" s="301" t="s">
        <v>765</v>
      </c>
      <c r="I8" s="301" t="s">
        <v>766</v>
      </c>
      <c r="J8" s="302" t="s">
        <v>737</v>
      </c>
      <c r="K8" s="301" t="s">
        <v>767</v>
      </c>
      <c r="L8" s="303" t="s">
        <v>768</v>
      </c>
      <c r="M8" s="301" t="s">
        <v>769</v>
      </c>
      <c r="N8" s="301" t="s">
        <v>770</v>
      </c>
    </row>
    <row r="9" spans="1:14" ht="22.5" thickBot="1">
      <c r="A9" s="48"/>
      <c r="B9" s="294" t="s">
        <v>771</v>
      </c>
      <c r="C9" s="294" t="s">
        <v>742</v>
      </c>
      <c r="D9" s="294" t="s">
        <v>743</v>
      </c>
      <c r="E9" s="294" t="s">
        <v>744</v>
      </c>
      <c r="F9" s="294" t="s">
        <v>745</v>
      </c>
      <c r="G9" s="294" t="s">
        <v>746</v>
      </c>
      <c r="H9" s="294" t="s">
        <v>772</v>
      </c>
      <c r="I9" s="294" t="s">
        <v>773</v>
      </c>
      <c r="J9" s="295"/>
      <c r="K9" s="294" t="s">
        <v>774</v>
      </c>
      <c r="L9" s="294" t="s">
        <v>775</v>
      </c>
      <c r="M9" s="294" t="s">
        <v>776</v>
      </c>
      <c r="N9" s="294" t="s">
        <v>777</v>
      </c>
    </row>
    <row r="10" spans="1:14" ht="13.5" thickBot="1">
      <c r="A10" s="48">
        <v>1</v>
      </c>
      <c r="B10" s="294">
        <v>2</v>
      </c>
      <c r="C10" s="294">
        <v>3</v>
      </c>
      <c r="D10" s="294">
        <v>4</v>
      </c>
      <c r="E10" s="294">
        <v>5</v>
      </c>
      <c r="F10" s="294">
        <v>6</v>
      </c>
      <c r="G10" s="295">
        <v>7</v>
      </c>
      <c r="H10" s="295">
        <v>8</v>
      </c>
      <c r="I10" s="295">
        <v>9</v>
      </c>
      <c r="J10" s="295">
        <v>10</v>
      </c>
      <c r="K10" s="295">
        <v>11</v>
      </c>
      <c r="L10" s="295">
        <v>12</v>
      </c>
      <c r="M10" s="295">
        <v>13</v>
      </c>
      <c r="N10" s="50">
        <v>14</v>
      </c>
    </row>
    <row r="11" spans="1:14" ht="15">
      <c r="A11" s="544"/>
      <c r="B11" s="544"/>
      <c r="C11" s="575"/>
      <c r="D11" s="627"/>
      <c r="E11" s="680"/>
      <c r="F11" s="636"/>
      <c r="G11" s="636"/>
      <c r="H11" s="636"/>
      <c r="I11" s="169">
        <f>G11-H11</f>
        <v>0</v>
      </c>
      <c r="J11" s="636"/>
      <c r="K11" s="325">
        <f>I11*J11</f>
        <v>0</v>
      </c>
      <c r="L11" s="636"/>
      <c r="M11" s="636"/>
      <c r="N11" s="674"/>
    </row>
    <row r="12" spans="1:14" ht="15">
      <c r="A12" s="544"/>
      <c r="B12" s="544"/>
      <c r="C12" s="575"/>
      <c r="D12" s="627"/>
      <c r="E12" s="576"/>
      <c r="F12" s="636"/>
      <c r="G12" s="636"/>
      <c r="H12" s="636"/>
      <c r="I12" s="169">
        <f>G12-H12</f>
        <v>0</v>
      </c>
      <c r="J12" s="636"/>
      <c r="K12" s="325">
        <f>I12*J12</f>
        <v>0</v>
      </c>
      <c r="L12" s="636"/>
      <c r="M12" s="636"/>
      <c r="N12" s="674"/>
    </row>
    <row r="13" spans="1:14" ht="15">
      <c r="A13" s="544"/>
      <c r="B13" s="544"/>
      <c r="C13" s="575"/>
      <c r="D13" s="627"/>
      <c r="E13" s="576"/>
      <c r="F13" s="636"/>
      <c r="G13" s="636"/>
      <c r="H13" s="636"/>
      <c r="I13" s="169">
        <f>G13-H13</f>
        <v>0</v>
      </c>
      <c r="J13" s="636"/>
      <c r="K13" s="325">
        <f>I13*J13</f>
        <v>0</v>
      </c>
      <c r="L13" s="636"/>
      <c r="M13" s="636"/>
      <c r="N13" s="674"/>
    </row>
    <row r="14" spans="1:14" ht="15">
      <c r="A14" s="544"/>
      <c r="B14" s="544"/>
      <c r="C14" s="575"/>
      <c r="D14" s="627"/>
      <c r="E14" s="576"/>
      <c r="F14" s="636"/>
      <c r="G14" s="636"/>
      <c r="H14" s="636"/>
      <c r="I14" s="169">
        <f>G14-H14</f>
        <v>0</v>
      </c>
      <c r="J14" s="636"/>
      <c r="K14" s="325">
        <f>I14*J14</f>
        <v>0</v>
      </c>
      <c r="L14" s="636"/>
      <c r="M14" s="636"/>
      <c r="N14" s="674"/>
    </row>
    <row r="15" spans="1:14" ht="15.75" thickBot="1">
      <c r="A15" s="584"/>
      <c r="B15" s="584"/>
      <c r="C15" s="681"/>
      <c r="D15" s="682"/>
      <c r="E15" s="683"/>
      <c r="F15" s="684"/>
      <c r="G15" s="684"/>
      <c r="H15" s="684"/>
      <c r="I15" s="169">
        <f>G15-H15</f>
        <v>0</v>
      </c>
      <c r="J15" s="684"/>
      <c r="K15" s="325">
        <f>I15*J15</f>
        <v>0</v>
      </c>
      <c r="L15" s="684"/>
      <c r="M15" s="684"/>
      <c r="N15" s="685"/>
    </row>
    <row r="16" spans="1:14" ht="16.5" thickBot="1">
      <c r="A16" s="43"/>
      <c r="B16" s="1234" t="s">
        <v>778</v>
      </c>
      <c r="C16" s="1232"/>
      <c r="D16" s="1232"/>
      <c r="E16" s="1232"/>
      <c r="F16" s="1232"/>
      <c r="G16" s="1232"/>
      <c r="H16" s="1232"/>
      <c r="I16" s="1232"/>
      <c r="J16" s="1233"/>
      <c r="K16" s="327">
        <f>SUM(K11:K15)</f>
        <v>0</v>
      </c>
      <c r="L16" s="328" t="s">
        <v>251</v>
      </c>
      <c r="M16" s="328" t="s">
        <v>251</v>
      </c>
      <c r="N16" s="326" t="s">
        <v>251</v>
      </c>
    </row>
    <row r="17" spans="2:16" ht="26.25" thickBot="1">
      <c r="B17" s="1235" t="s">
        <v>779</v>
      </c>
      <c r="C17" s="1236"/>
      <c r="D17" s="1236"/>
      <c r="E17" s="1236"/>
      <c r="F17" s="1236"/>
      <c r="G17" s="1236"/>
      <c r="H17" s="1236"/>
      <c r="I17" s="1236"/>
      <c r="J17" s="1236"/>
      <c r="K17" s="1237"/>
      <c r="L17" s="329">
        <f>SUM(L11:L16)</f>
        <v>0</v>
      </c>
      <c r="M17" s="328" t="s">
        <v>251</v>
      </c>
      <c r="N17" s="326" t="s">
        <v>251</v>
      </c>
      <c r="O17" s="83" t="s">
        <v>858</v>
      </c>
      <c r="P17" s="83" t="s">
        <v>859</v>
      </c>
    </row>
    <row r="18" spans="2:16" ht="16.5" thickBot="1">
      <c r="B18" s="1231" t="s">
        <v>780</v>
      </c>
      <c r="C18" s="1232"/>
      <c r="D18" s="1232"/>
      <c r="E18" s="1232"/>
      <c r="F18" s="1232"/>
      <c r="G18" s="1232"/>
      <c r="H18" s="1232"/>
      <c r="I18" s="1232"/>
      <c r="J18" s="1232"/>
      <c r="K18" s="1232"/>
      <c r="L18" s="1232"/>
      <c r="M18" s="1233"/>
      <c r="N18" s="308">
        <f>SUM(N11:N17)</f>
        <v>0</v>
      </c>
      <c r="O18" s="539"/>
      <c r="P18" s="82">
        <f>N18-O18</f>
        <v>0</v>
      </c>
    </row>
  </sheetData>
  <mergeCells count="8">
    <mergeCell ref="B18:M18"/>
    <mergeCell ref="A6:N6"/>
    <mergeCell ref="A5:N5"/>
    <mergeCell ref="B2:C2"/>
    <mergeCell ref="E2:F2"/>
    <mergeCell ref="A7:N7"/>
    <mergeCell ref="B16:J16"/>
    <mergeCell ref="B17:K1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F18" sqref="F18"/>
    </sheetView>
  </sheetViews>
  <sheetFormatPr defaultRowHeight="12.75"/>
  <cols>
    <col min="1" max="1" width="6.5703125" style="5" customWidth="1"/>
    <col min="2" max="2" width="18.7109375" style="5" customWidth="1"/>
    <col min="3" max="3" width="34" style="7" customWidth="1"/>
    <col min="4" max="4" width="29.5703125" style="7" customWidth="1"/>
    <col min="5" max="5" width="26.28515625" style="5" customWidth="1"/>
    <col min="6" max="7" width="24.140625" style="5" customWidth="1"/>
    <col min="8" max="234" width="9.140625" style="5"/>
    <col min="235" max="236" width="4.140625" style="5" customWidth="1"/>
    <col min="237" max="240" width="6.28515625" style="5" customWidth="1"/>
    <col min="241" max="241" width="1" style="5" customWidth="1"/>
    <col min="242" max="242" width="0" style="5" hidden="1" customWidth="1"/>
    <col min="243" max="244" width="4.140625" style="5" customWidth="1"/>
    <col min="245" max="245" width="5.28515625" style="5" customWidth="1"/>
    <col min="246" max="246" width="0" style="5" hidden="1" customWidth="1"/>
    <col min="247" max="249" width="3.5703125" style="5" customWidth="1"/>
    <col min="250" max="250" width="3.140625" style="5" customWidth="1"/>
    <col min="251" max="254" width="3.28515625" style="5" customWidth="1"/>
    <col min="255" max="255" width="1" style="5" customWidth="1"/>
    <col min="256" max="257" width="0" style="5" hidden="1" customWidth="1"/>
    <col min="258" max="258" width="7.42578125" style="5" customWidth="1"/>
    <col min="259" max="259" width="6.140625" style="5" customWidth="1"/>
    <col min="260" max="260" width="0" style="5" hidden="1" customWidth="1"/>
    <col min="261" max="490" width="9.140625" style="5"/>
    <col min="491" max="492" width="4.140625" style="5" customWidth="1"/>
    <col min="493" max="496" width="6.28515625" style="5" customWidth="1"/>
    <col min="497" max="497" width="1" style="5" customWidth="1"/>
    <col min="498" max="498" width="0" style="5" hidden="1" customWidth="1"/>
    <col min="499" max="500" width="4.140625" style="5" customWidth="1"/>
    <col min="501" max="501" width="5.28515625" style="5" customWidth="1"/>
    <col min="502" max="502" width="0" style="5" hidden="1" customWidth="1"/>
    <col min="503" max="505" width="3.5703125" style="5" customWidth="1"/>
    <col min="506" max="506" width="3.140625" style="5" customWidth="1"/>
    <col min="507" max="510" width="3.28515625" style="5" customWidth="1"/>
    <col min="511" max="511" width="1" style="5" customWidth="1"/>
    <col min="512" max="513" width="0" style="5" hidden="1" customWidth="1"/>
    <col min="514" max="514" width="7.42578125" style="5" customWidth="1"/>
    <col min="515" max="515" width="6.140625" style="5" customWidth="1"/>
    <col min="516" max="516" width="0" style="5" hidden="1" customWidth="1"/>
    <col min="517" max="746" width="9.140625" style="5"/>
    <col min="747" max="748" width="4.140625" style="5" customWidth="1"/>
    <col min="749" max="752" width="6.28515625" style="5" customWidth="1"/>
    <col min="753" max="753" width="1" style="5" customWidth="1"/>
    <col min="754" max="754" width="0" style="5" hidden="1" customWidth="1"/>
    <col min="755" max="756" width="4.140625" style="5" customWidth="1"/>
    <col min="757" max="757" width="5.28515625" style="5" customWidth="1"/>
    <col min="758" max="758" width="0" style="5" hidden="1" customWidth="1"/>
    <col min="759" max="761" width="3.5703125" style="5" customWidth="1"/>
    <col min="762" max="762" width="3.140625" style="5" customWidth="1"/>
    <col min="763" max="766" width="3.28515625" style="5" customWidth="1"/>
    <col min="767" max="767" width="1" style="5" customWidth="1"/>
    <col min="768" max="769" width="0" style="5" hidden="1" customWidth="1"/>
    <col min="770" max="770" width="7.42578125" style="5" customWidth="1"/>
    <col min="771" max="771" width="6.140625" style="5" customWidth="1"/>
    <col min="772" max="772" width="0" style="5" hidden="1" customWidth="1"/>
    <col min="773" max="1002" width="9.140625" style="5"/>
    <col min="1003" max="1004" width="4.140625" style="5" customWidth="1"/>
    <col min="1005" max="1008" width="6.28515625" style="5" customWidth="1"/>
    <col min="1009" max="1009" width="1" style="5" customWidth="1"/>
    <col min="1010" max="1010" width="0" style="5" hidden="1" customWidth="1"/>
    <col min="1011" max="1012" width="4.140625" style="5" customWidth="1"/>
    <col min="1013" max="1013" width="5.28515625" style="5" customWidth="1"/>
    <col min="1014" max="1014" width="0" style="5" hidden="1" customWidth="1"/>
    <col min="1015" max="1017" width="3.5703125" style="5" customWidth="1"/>
    <col min="1018" max="1018" width="3.140625" style="5" customWidth="1"/>
    <col min="1019" max="1022" width="3.28515625" style="5" customWidth="1"/>
    <col min="1023" max="1023" width="1" style="5" customWidth="1"/>
    <col min="1024" max="1025" width="0" style="5" hidden="1" customWidth="1"/>
    <col min="1026" max="1026" width="7.42578125" style="5" customWidth="1"/>
    <col min="1027" max="1027" width="6.140625" style="5" customWidth="1"/>
    <col min="1028" max="1028" width="0" style="5" hidden="1" customWidth="1"/>
    <col min="1029" max="1258" width="9.140625" style="5"/>
    <col min="1259" max="1260" width="4.140625" style="5" customWidth="1"/>
    <col min="1261" max="1264" width="6.28515625" style="5" customWidth="1"/>
    <col min="1265" max="1265" width="1" style="5" customWidth="1"/>
    <col min="1266" max="1266" width="0" style="5" hidden="1" customWidth="1"/>
    <col min="1267" max="1268" width="4.140625" style="5" customWidth="1"/>
    <col min="1269" max="1269" width="5.28515625" style="5" customWidth="1"/>
    <col min="1270" max="1270" width="0" style="5" hidden="1" customWidth="1"/>
    <col min="1271" max="1273" width="3.5703125" style="5" customWidth="1"/>
    <col min="1274" max="1274" width="3.140625" style="5" customWidth="1"/>
    <col min="1275" max="1278" width="3.28515625" style="5" customWidth="1"/>
    <col min="1279" max="1279" width="1" style="5" customWidth="1"/>
    <col min="1280" max="1281" width="0" style="5" hidden="1" customWidth="1"/>
    <col min="1282" max="1282" width="7.42578125" style="5" customWidth="1"/>
    <col min="1283" max="1283" width="6.140625" style="5" customWidth="1"/>
    <col min="1284" max="1284" width="0" style="5" hidden="1" customWidth="1"/>
    <col min="1285" max="1514" width="9.140625" style="5"/>
    <col min="1515" max="1516" width="4.140625" style="5" customWidth="1"/>
    <col min="1517" max="1520" width="6.28515625" style="5" customWidth="1"/>
    <col min="1521" max="1521" width="1" style="5" customWidth="1"/>
    <col min="1522" max="1522" width="0" style="5" hidden="1" customWidth="1"/>
    <col min="1523" max="1524" width="4.140625" style="5" customWidth="1"/>
    <col min="1525" max="1525" width="5.28515625" style="5" customWidth="1"/>
    <col min="1526" max="1526" width="0" style="5" hidden="1" customWidth="1"/>
    <col min="1527" max="1529" width="3.5703125" style="5" customWidth="1"/>
    <col min="1530" max="1530" width="3.140625" style="5" customWidth="1"/>
    <col min="1531" max="1534" width="3.28515625" style="5" customWidth="1"/>
    <col min="1535" max="1535" width="1" style="5" customWidth="1"/>
    <col min="1536" max="1537" width="0" style="5" hidden="1" customWidth="1"/>
    <col min="1538" max="1538" width="7.42578125" style="5" customWidth="1"/>
    <col min="1539" max="1539" width="6.140625" style="5" customWidth="1"/>
    <col min="1540" max="1540" width="0" style="5" hidden="1" customWidth="1"/>
    <col min="1541" max="1770" width="9.140625" style="5"/>
    <col min="1771" max="1772" width="4.140625" style="5" customWidth="1"/>
    <col min="1773" max="1776" width="6.28515625" style="5" customWidth="1"/>
    <col min="1777" max="1777" width="1" style="5" customWidth="1"/>
    <col min="1778" max="1778" width="0" style="5" hidden="1" customWidth="1"/>
    <col min="1779" max="1780" width="4.140625" style="5" customWidth="1"/>
    <col min="1781" max="1781" width="5.28515625" style="5" customWidth="1"/>
    <col min="1782" max="1782" width="0" style="5" hidden="1" customWidth="1"/>
    <col min="1783" max="1785" width="3.5703125" style="5" customWidth="1"/>
    <col min="1786" max="1786" width="3.140625" style="5" customWidth="1"/>
    <col min="1787" max="1790" width="3.28515625" style="5" customWidth="1"/>
    <col min="1791" max="1791" width="1" style="5" customWidth="1"/>
    <col min="1792" max="1793" width="0" style="5" hidden="1" customWidth="1"/>
    <col min="1794" max="1794" width="7.42578125" style="5" customWidth="1"/>
    <col min="1795" max="1795" width="6.140625" style="5" customWidth="1"/>
    <col min="1796" max="1796" width="0" style="5" hidden="1" customWidth="1"/>
    <col min="1797" max="2026" width="9.140625" style="5"/>
    <col min="2027" max="2028" width="4.140625" style="5" customWidth="1"/>
    <col min="2029" max="2032" width="6.28515625" style="5" customWidth="1"/>
    <col min="2033" max="2033" width="1" style="5" customWidth="1"/>
    <col min="2034" max="2034" width="0" style="5" hidden="1" customWidth="1"/>
    <col min="2035" max="2036" width="4.140625" style="5" customWidth="1"/>
    <col min="2037" max="2037" width="5.28515625" style="5" customWidth="1"/>
    <col min="2038" max="2038" width="0" style="5" hidden="1" customWidth="1"/>
    <col min="2039" max="2041" width="3.5703125" style="5" customWidth="1"/>
    <col min="2042" max="2042" width="3.140625" style="5" customWidth="1"/>
    <col min="2043" max="2046" width="3.28515625" style="5" customWidth="1"/>
    <col min="2047" max="2047" width="1" style="5" customWidth="1"/>
    <col min="2048" max="2049" width="0" style="5" hidden="1" customWidth="1"/>
    <col min="2050" max="2050" width="7.42578125" style="5" customWidth="1"/>
    <col min="2051" max="2051" width="6.140625" style="5" customWidth="1"/>
    <col min="2052" max="2052" width="0" style="5" hidden="1" customWidth="1"/>
    <col min="2053" max="2282" width="9.140625" style="5"/>
    <col min="2283" max="2284" width="4.140625" style="5" customWidth="1"/>
    <col min="2285" max="2288" width="6.28515625" style="5" customWidth="1"/>
    <col min="2289" max="2289" width="1" style="5" customWidth="1"/>
    <col min="2290" max="2290" width="0" style="5" hidden="1" customWidth="1"/>
    <col min="2291" max="2292" width="4.140625" style="5" customWidth="1"/>
    <col min="2293" max="2293" width="5.28515625" style="5" customWidth="1"/>
    <col min="2294" max="2294" width="0" style="5" hidden="1" customWidth="1"/>
    <col min="2295" max="2297" width="3.5703125" style="5" customWidth="1"/>
    <col min="2298" max="2298" width="3.140625" style="5" customWidth="1"/>
    <col min="2299" max="2302" width="3.28515625" style="5" customWidth="1"/>
    <col min="2303" max="2303" width="1" style="5" customWidth="1"/>
    <col min="2304" max="2305" width="0" style="5" hidden="1" customWidth="1"/>
    <col min="2306" max="2306" width="7.42578125" style="5" customWidth="1"/>
    <col min="2307" max="2307" width="6.140625" style="5" customWidth="1"/>
    <col min="2308" max="2308" width="0" style="5" hidden="1" customWidth="1"/>
    <col min="2309" max="2538" width="9.140625" style="5"/>
    <col min="2539" max="2540" width="4.140625" style="5" customWidth="1"/>
    <col min="2541" max="2544" width="6.28515625" style="5" customWidth="1"/>
    <col min="2545" max="2545" width="1" style="5" customWidth="1"/>
    <col min="2546" max="2546" width="0" style="5" hidden="1" customWidth="1"/>
    <col min="2547" max="2548" width="4.140625" style="5" customWidth="1"/>
    <col min="2549" max="2549" width="5.28515625" style="5" customWidth="1"/>
    <col min="2550" max="2550" width="0" style="5" hidden="1" customWidth="1"/>
    <col min="2551" max="2553" width="3.5703125" style="5" customWidth="1"/>
    <col min="2554" max="2554" width="3.140625" style="5" customWidth="1"/>
    <col min="2555" max="2558" width="3.28515625" style="5" customWidth="1"/>
    <col min="2559" max="2559" width="1" style="5" customWidth="1"/>
    <col min="2560" max="2561" width="0" style="5" hidden="1" customWidth="1"/>
    <col min="2562" max="2562" width="7.42578125" style="5" customWidth="1"/>
    <col min="2563" max="2563" width="6.140625" style="5" customWidth="1"/>
    <col min="2564" max="2564" width="0" style="5" hidden="1" customWidth="1"/>
    <col min="2565" max="2794" width="9.140625" style="5"/>
    <col min="2795" max="2796" width="4.140625" style="5" customWidth="1"/>
    <col min="2797" max="2800" width="6.28515625" style="5" customWidth="1"/>
    <col min="2801" max="2801" width="1" style="5" customWidth="1"/>
    <col min="2802" max="2802" width="0" style="5" hidden="1" customWidth="1"/>
    <col min="2803" max="2804" width="4.140625" style="5" customWidth="1"/>
    <col min="2805" max="2805" width="5.28515625" style="5" customWidth="1"/>
    <col min="2806" max="2806" width="0" style="5" hidden="1" customWidth="1"/>
    <col min="2807" max="2809" width="3.5703125" style="5" customWidth="1"/>
    <col min="2810" max="2810" width="3.140625" style="5" customWidth="1"/>
    <col min="2811" max="2814" width="3.28515625" style="5" customWidth="1"/>
    <col min="2815" max="2815" width="1" style="5" customWidth="1"/>
    <col min="2816" max="2817" width="0" style="5" hidden="1" customWidth="1"/>
    <col min="2818" max="2818" width="7.42578125" style="5" customWidth="1"/>
    <col min="2819" max="2819" width="6.140625" style="5" customWidth="1"/>
    <col min="2820" max="2820" width="0" style="5" hidden="1" customWidth="1"/>
    <col min="2821" max="3050" width="9.140625" style="5"/>
    <col min="3051" max="3052" width="4.140625" style="5" customWidth="1"/>
    <col min="3053" max="3056" width="6.28515625" style="5" customWidth="1"/>
    <col min="3057" max="3057" width="1" style="5" customWidth="1"/>
    <col min="3058" max="3058" width="0" style="5" hidden="1" customWidth="1"/>
    <col min="3059" max="3060" width="4.140625" style="5" customWidth="1"/>
    <col min="3061" max="3061" width="5.28515625" style="5" customWidth="1"/>
    <col min="3062" max="3062" width="0" style="5" hidden="1" customWidth="1"/>
    <col min="3063" max="3065" width="3.5703125" style="5" customWidth="1"/>
    <col min="3066" max="3066" width="3.140625" style="5" customWidth="1"/>
    <col min="3067" max="3070" width="3.28515625" style="5" customWidth="1"/>
    <col min="3071" max="3071" width="1" style="5" customWidth="1"/>
    <col min="3072" max="3073" width="0" style="5" hidden="1" customWidth="1"/>
    <col min="3074" max="3074" width="7.42578125" style="5" customWidth="1"/>
    <col min="3075" max="3075" width="6.140625" style="5" customWidth="1"/>
    <col min="3076" max="3076" width="0" style="5" hidden="1" customWidth="1"/>
    <col min="3077" max="3306" width="9.140625" style="5"/>
    <col min="3307" max="3308" width="4.140625" style="5" customWidth="1"/>
    <col min="3309" max="3312" width="6.28515625" style="5" customWidth="1"/>
    <col min="3313" max="3313" width="1" style="5" customWidth="1"/>
    <col min="3314" max="3314" width="0" style="5" hidden="1" customWidth="1"/>
    <col min="3315" max="3316" width="4.140625" style="5" customWidth="1"/>
    <col min="3317" max="3317" width="5.28515625" style="5" customWidth="1"/>
    <col min="3318" max="3318" width="0" style="5" hidden="1" customWidth="1"/>
    <col min="3319" max="3321" width="3.5703125" style="5" customWidth="1"/>
    <col min="3322" max="3322" width="3.140625" style="5" customWidth="1"/>
    <col min="3323" max="3326" width="3.28515625" style="5" customWidth="1"/>
    <col min="3327" max="3327" width="1" style="5" customWidth="1"/>
    <col min="3328" max="3329" width="0" style="5" hidden="1" customWidth="1"/>
    <col min="3330" max="3330" width="7.42578125" style="5" customWidth="1"/>
    <col min="3331" max="3331" width="6.140625" style="5" customWidth="1"/>
    <col min="3332" max="3332" width="0" style="5" hidden="1" customWidth="1"/>
    <col min="3333" max="3562" width="9.140625" style="5"/>
    <col min="3563" max="3564" width="4.140625" style="5" customWidth="1"/>
    <col min="3565" max="3568" width="6.28515625" style="5" customWidth="1"/>
    <col min="3569" max="3569" width="1" style="5" customWidth="1"/>
    <col min="3570" max="3570" width="0" style="5" hidden="1" customWidth="1"/>
    <col min="3571" max="3572" width="4.140625" style="5" customWidth="1"/>
    <col min="3573" max="3573" width="5.28515625" style="5" customWidth="1"/>
    <col min="3574" max="3574" width="0" style="5" hidden="1" customWidth="1"/>
    <col min="3575" max="3577" width="3.5703125" style="5" customWidth="1"/>
    <col min="3578" max="3578" width="3.140625" style="5" customWidth="1"/>
    <col min="3579" max="3582" width="3.28515625" style="5" customWidth="1"/>
    <col min="3583" max="3583" width="1" style="5" customWidth="1"/>
    <col min="3584" max="3585" width="0" style="5" hidden="1" customWidth="1"/>
    <col min="3586" max="3586" width="7.42578125" style="5" customWidth="1"/>
    <col min="3587" max="3587" width="6.140625" style="5" customWidth="1"/>
    <col min="3588" max="3588" width="0" style="5" hidden="1" customWidth="1"/>
    <col min="3589" max="3818" width="9.140625" style="5"/>
    <col min="3819" max="3820" width="4.140625" style="5" customWidth="1"/>
    <col min="3821" max="3824" width="6.28515625" style="5" customWidth="1"/>
    <col min="3825" max="3825" width="1" style="5" customWidth="1"/>
    <col min="3826" max="3826" width="0" style="5" hidden="1" customWidth="1"/>
    <col min="3827" max="3828" width="4.140625" style="5" customWidth="1"/>
    <col min="3829" max="3829" width="5.28515625" style="5" customWidth="1"/>
    <col min="3830" max="3830" width="0" style="5" hidden="1" customWidth="1"/>
    <col min="3831" max="3833" width="3.5703125" style="5" customWidth="1"/>
    <col min="3834" max="3834" width="3.140625" style="5" customWidth="1"/>
    <col min="3835" max="3838" width="3.28515625" style="5" customWidth="1"/>
    <col min="3839" max="3839" width="1" style="5" customWidth="1"/>
    <col min="3840" max="3841" width="0" style="5" hidden="1" customWidth="1"/>
    <col min="3842" max="3842" width="7.42578125" style="5" customWidth="1"/>
    <col min="3843" max="3843" width="6.140625" style="5" customWidth="1"/>
    <col min="3844" max="3844" width="0" style="5" hidden="1" customWidth="1"/>
    <col min="3845" max="4074" width="9.140625" style="5"/>
    <col min="4075" max="4076" width="4.140625" style="5" customWidth="1"/>
    <col min="4077" max="4080" width="6.28515625" style="5" customWidth="1"/>
    <col min="4081" max="4081" width="1" style="5" customWidth="1"/>
    <col min="4082" max="4082" width="0" style="5" hidden="1" customWidth="1"/>
    <col min="4083" max="4084" width="4.140625" style="5" customWidth="1"/>
    <col min="4085" max="4085" width="5.28515625" style="5" customWidth="1"/>
    <col min="4086" max="4086" width="0" style="5" hidden="1" customWidth="1"/>
    <col min="4087" max="4089" width="3.5703125" style="5" customWidth="1"/>
    <col min="4090" max="4090" width="3.140625" style="5" customWidth="1"/>
    <col min="4091" max="4094" width="3.28515625" style="5" customWidth="1"/>
    <col min="4095" max="4095" width="1" style="5" customWidth="1"/>
    <col min="4096" max="4097" width="0" style="5" hidden="1" customWidth="1"/>
    <col min="4098" max="4098" width="7.42578125" style="5" customWidth="1"/>
    <col min="4099" max="4099" width="6.140625" style="5" customWidth="1"/>
    <col min="4100" max="4100" width="0" style="5" hidden="1" customWidth="1"/>
    <col min="4101" max="4330" width="9.140625" style="5"/>
    <col min="4331" max="4332" width="4.140625" style="5" customWidth="1"/>
    <col min="4333" max="4336" width="6.28515625" style="5" customWidth="1"/>
    <col min="4337" max="4337" width="1" style="5" customWidth="1"/>
    <col min="4338" max="4338" width="0" style="5" hidden="1" customWidth="1"/>
    <col min="4339" max="4340" width="4.140625" style="5" customWidth="1"/>
    <col min="4341" max="4341" width="5.28515625" style="5" customWidth="1"/>
    <col min="4342" max="4342" width="0" style="5" hidden="1" customWidth="1"/>
    <col min="4343" max="4345" width="3.5703125" style="5" customWidth="1"/>
    <col min="4346" max="4346" width="3.140625" style="5" customWidth="1"/>
    <col min="4347" max="4350" width="3.28515625" style="5" customWidth="1"/>
    <col min="4351" max="4351" width="1" style="5" customWidth="1"/>
    <col min="4352" max="4353" width="0" style="5" hidden="1" customWidth="1"/>
    <col min="4354" max="4354" width="7.42578125" style="5" customWidth="1"/>
    <col min="4355" max="4355" width="6.140625" style="5" customWidth="1"/>
    <col min="4356" max="4356" width="0" style="5" hidden="1" customWidth="1"/>
    <col min="4357" max="4586" width="9.140625" style="5"/>
    <col min="4587" max="4588" width="4.140625" style="5" customWidth="1"/>
    <col min="4589" max="4592" width="6.28515625" style="5" customWidth="1"/>
    <col min="4593" max="4593" width="1" style="5" customWidth="1"/>
    <col min="4594" max="4594" width="0" style="5" hidden="1" customWidth="1"/>
    <col min="4595" max="4596" width="4.140625" style="5" customWidth="1"/>
    <col min="4597" max="4597" width="5.28515625" style="5" customWidth="1"/>
    <col min="4598" max="4598" width="0" style="5" hidden="1" customWidth="1"/>
    <col min="4599" max="4601" width="3.5703125" style="5" customWidth="1"/>
    <col min="4602" max="4602" width="3.140625" style="5" customWidth="1"/>
    <col min="4603" max="4606" width="3.28515625" style="5" customWidth="1"/>
    <col min="4607" max="4607" width="1" style="5" customWidth="1"/>
    <col min="4608" max="4609" width="0" style="5" hidden="1" customWidth="1"/>
    <col min="4610" max="4610" width="7.42578125" style="5" customWidth="1"/>
    <col min="4611" max="4611" width="6.140625" style="5" customWidth="1"/>
    <col min="4612" max="4612" width="0" style="5" hidden="1" customWidth="1"/>
    <col min="4613" max="4842" width="9.140625" style="5"/>
    <col min="4843" max="4844" width="4.140625" style="5" customWidth="1"/>
    <col min="4845" max="4848" width="6.28515625" style="5" customWidth="1"/>
    <col min="4849" max="4849" width="1" style="5" customWidth="1"/>
    <col min="4850" max="4850" width="0" style="5" hidden="1" customWidth="1"/>
    <col min="4851" max="4852" width="4.140625" style="5" customWidth="1"/>
    <col min="4853" max="4853" width="5.28515625" style="5" customWidth="1"/>
    <col min="4854" max="4854" width="0" style="5" hidden="1" customWidth="1"/>
    <col min="4855" max="4857" width="3.5703125" style="5" customWidth="1"/>
    <col min="4858" max="4858" width="3.140625" style="5" customWidth="1"/>
    <col min="4859" max="4862" width="3.28515625" style="5" customWidth="1"/>
    <col min="4863" max="4863" width="1" style="5" customWidth="1"/>
    <col min="4864" max="4865" width="0" style="5" hidden="1" customWidth="1"/>
    <col min="4866" max="4866" width="7.42578125" style="5" customWidth="1"/>
    <col min="4867" max="4867" width="6.140625" style="5" customWidth="1"/>
    <col min="4868" max="4868" width="0" style="5" hidden="1" customWidth="1"/>
    <col min="4869" max="5098" width="9.140625" style="5"/>
    <col min="5099" max="5100" width="4.140625" style="5" customWidth="1"/>
    <col min="5101" max="5104" width="6.28515625" style="5" customWidth="1"/>
    <col min="5105" max="5105" width="1" style="5" customWidth="1"/>
    <col min="5106" max="5106" width="0" style="5" hidden="1" customWidth="1"/>
    <col min="5107" max="5108" width="4.140625" style="5" customWidth="1"/>
    <col min="5109" max="5109" width="5.28515625" style="5" customWidth="1"/>
    <col min="5110" max="5110" width="0" style="5" hidden="1" customWidth="1"/>
    <col min="5111" max="5113" width="3.5703125" style="5" customWidth="1"/>
    <col min="5114" max="5114" width="3.140625" style="5" customWidth="1"/>
    <col min="5115" max="5118" width="3.28515625" style="5" customWidth="1"/>
    <col min="5119" max="5119" width="1" style="5" customWidth="1"/>
    <col min="5120" max="5121" width="0" style="5" hidden="1" customWidth="1"/>
    <col min="5122" max="5122" width="7.42578125" style="5" customWidth="1"/>
    <col min="5123" max="5123" width="6.140625" style="5" customWidth="1"/>
    <col min="5124" max="5124" width="0" style="5" hidden="1" customWidth="1"/>
    <col min="5125" max="5354" width="9.140625" style="5"/>
    <col min="5355" max="5356" width="4.140625" style="5" customWidth="1"/>
    <col min="5357" max="5360" width="6.28515625" style="5" customWidth="1"/>
    <col min="5361" max="5361" width="1" style="5" customWidth="1"/>
    <col min="5362" max="5362" width="0" style="5" hidden="1" customWidth="1"/>
    <col min="5363" max="5364" width="4.140625" style="5" customWidth="1"/>
    <col min="5365" max="5365" width="5.28515625" style="5" customWidth="1"/>
    <col min="5366" max="5366" width="0" style="5" hidden="1" customWidth="1"/>
    <col min="5367" max="5369" width="3.5703125" style="5" customWidth="1"/>
    <col min="5370" max="5370" width="3.140625" style="5" customWidth="1"/>
    <col min="5371" max="5374" width="3.28515625" style="5" customWidth="1"/>
    <col min="5375" max="5375" width="1" style="5" customWidth="1"/>
    <col min="5376" max="5377" width="0" style="5" hidden="1" customWidth="1"/>
    <col min="5378" max="5378" width="7.42578125" style="5" customWidth="1"/>
    <col min="5379" max="5379" width="6.140625" style="5" customWidth="1"/>
    <col min="5380" max="5380" width="0" style="5" hidden="1" customWidth="1"/>
    <col min="5381" max="5610" width="9.140625" style="5"/>
    <col min="5611" max="5612" width="4.140625" style="5" customWidth="1"/>
    <col min="5613" max="5616" width="6.28515625" style="5" customWidth="1"/>
    <col min="5617" max="5617" width="1" style="5" customWidth="1"/>
    <col min="5618" max="5618" width="0" style="5" hidden="1" customWidth="1"/>
    <col min="5619" max="5620" width="4.140625" style="5" customWidth="1"/>
    <col min="5621" max="5621" width="5.28515625" style="5" customWidth="1"/>
    <col min="5622" max="5622" width="0" style="5" hidden="1" customWidth="1"/>
    <col min="5623" max="5625" width="3.5703125" style="5" customWidth="1"/>
    <col min="5626" max="5626" width="3.140625" style="5" customWidth="1"/>
    <col min="5627" max="5630" width="3.28515625" style="5" customWidth="1"/>
    <col min="5631" max="5631" width="1" style="5" customWidth="1"/>
    <col min="5632" max="5633" width="0" style="5" hidden="1" customWidth="1"/>
    <col min="5634" max="5634" width="7.42578125" style="5" customWidth="1"/>
    <col min="5635" max="5635" width="6.140625" style="5" customWidth="1"/>
    <col min="5636" max="5636" width="0" style="5" hidden="1" customWidth="1"/>
    <col min="5637" max="5866" width="9.140625" style="5"/>
    <col min="5867" max="5868" width="4.140625" style="5" customWidth="1"/>
    <col min="5869" max="5872" width="6.28515625" style="5" customWidth="1"/>
    <col min="5873" max="5873" width="1" style="5" customWidth="1"/>
    <col min="5874" max="5874" width="0" style="5" hidden="1" customWidth="1"/>
    <col min="5875" max="5876" width="4.140625" style="5" customWidth="1"/>
    <col min="5877" max="5877" width="5.28515625" style="5" customWidth="1"/>
    <col min="5878" max="5878" width="0" style="5" hidden="1" customWidth="1"/>
    <col min="5879" max="5881" width="3.5703125" style="5" customWidth="1"/>
    <col min="5882" max="5882" width="3.140625" style="5" customWidth="1"/>
    <col min="5883" max="5886" width="3.28515625" style="5" customWidth="1"/>
    <col min="5887" max="5887" width="1" style="5" customWidth="1"/>
    <col min="5888" max="5889" width="0" style="5" hidden="1" customWidth="1"/>
    <col min="5890" max="5890" width="7.42578125" style="5" customWidth="1"/>
    <col min="5891" max="5891" width="6.140625" style="5" customWidth="1"/>
    <col min="5892" max="5892" width="0" style="5" hidden="1" customWidth="1"/>
    <col min="5893" max="6122" width="9.140625" style="5"/>
    <col min="6123" max="6124" width="4.140625" style="5" customWidth="1"/>
    <col min="6125" max="6128" width="6.28515625" style="5" customWidth="1"/>
    <col min="6129" max="6129" width="1" style="5" customWidth="1"/>
    <col min="6130" max="6130" width="0" style="5" hidden="1" customWidth="1"/>
    <col min="6131" max="6132" width="4.140625" style="5" customWidth="1"/>
    <col min="6133" max="6133" width="5.28515625" style="5" customWidth="1"/>
    <col min="6134" max="6134" width="0" style="5" hidden="1" customWidth="1"/>
    <col min="6135" max="6137" width="3.5703125" style="5" customWidth="1"/>
    <col min="6138" max="6138" width="3.140625" style="5" customWidth="1"/>
    <col min="6139" max="6142" width="3.28515625" style="5" customWidth="1"/>
    <col min="6143" max="6143" width="1" style="5" customWidth="1"/>
    <col min="6144" max="6145" width="0" style="5" hidden="1" customWidth="1"/>
    <col min="6146" max="6146" width="7.42578125" style="5" customWidth="1"/>
    <col min="6147" max="6147" width="6.140625" style="5" customWidth="1"/>
    <col min="6148" max="6148" width="0" style="5" hidden="1" customWidth="1"/>
    <col min="6149" max="6378" width="9.140625" style="5"/>
    <col min="6379" max="6380" width="4.140625" style="5" customWidth="1"/>
    <col min="6381" max="6384" width="6.28515625" style="5" customWidth="1"/>
    <col min="6385" max="6385" width="1" style="5" customWidth="1"/>
    <col min="6386" max="6386" width="0" style="5" hidden="1" customWidth="1"/>
    <col min="6387" max="6388" width="4.140625" style="5" customWidth="1"/>
    <col min="6389" max="6389" width="5.28515625" style="5" customWidth="1"/>
    <col min="6390" max="6390" width="0" style="5" hidden="1" customWidth="1"/>
    <col min="6391" max="6393" width="3.5703125" style="5" customWidth="1"/>
    <col min="6394" max="6394" width="3.140625" style="5" customWidth="1"/>
    <col min="6395" max="6398" width="3.28515625" style="5" customWidth="1"/>
    <col min="6399" max="6399" width="1" style="5" customWidth="1"/>
    <col min="6400" max="6401" width="0" style="5" hidden="1" customWidth="1"/>
    <col min="6402" max="6402" width="7.42578125" style="5" customWidth="1"/>
    <col min="6403" max="6403" width="6.140625" style="5" customWidth="1"/>
    <col min="6404" max="6404" width="0" style="5" hidden="1" customWidth="1"/>
    <col min="6405" max="6634" width="9.140625" style="5"/>
    <col min="6635" max="6636" width="4.140625" style="5" customWidth="1"/>
    <col min="6637" max="6640" width="6.28515625" style="5" customWidth="1"/>
    <col min="6641" max="6641" width="1" style="5" customWidth="1"/>
    <col min="6642" max="6642" width="0" style="5" hidden="1" customWidth="1"/>
    <col min="6643" max="6644" width="4.140625" style="5" customWidth="1"/>
    <col min="6645" max="6645" width="5.28515625" style="5" customWidth="1"/>
    <col min="6646" max="6646" width="0" style="5" hidden="1" customWidth="1"/>
    <col min="6647" max="6649" width="3.5703125" style="5" customWidth="1"/>
    <col min="6650" max="6650" width="3.140625" style="5" customWidth="1"/>
    <col min="6651" max="6654" width="3.28515625" style="5" customWidth="1"/>
    <col min="6655" max="6655" width="1" style="5" customWidth="1"/>
    <col min="6656" max="6657" width="0" style="5" hidden="1" customWidth="1"/>
    <col min="6658" max="6658" width="7.42578125" style="5" customWidth="1"/>
    <col min="6659" max="6659" width="6.140625" style="5" customWidth="1"/>
    <col min="6660" max="6660" width="0" style="5" hidden="1" customWidth="1"/>
    <col min="6661" max="6890" width="9.140625" style="5"/>
    <col min="6891" max="6892" width="4.140625" style="5" customWidth="1"/>
    <col min="6893" max="6896" width="6.28515625" style="5" customWidth="1"/>
    <col min="6897" max="6897" width="1" style="5" customWidth="1"/>
    <col min="6898" max="6898" width="0" style="5" hidden="1" customWidth="1"/>
    <col min="6899" max="6900" width="4.140625" style="5" customWidth="1"/>
    <col min="6901" max="6901" width="5.28515625" style="5" customWidth="1"/>
    <col min="6902" max="6902" width="0" style="5" hidden="1" customWidth="1"/>
    <col min="6903" max="6905" width="3.5703125" style="5" customWidth="1"/>
    <col min="6906" max="6906" width="3.140625" style="5" customWidth="1"/>
    <col min="6907" max="6910" width="3.28515625" style="5" customWidth="1"/>
    <col min="6911" max="6911" width="1" style="5" customWidth="1"/>
    <col min="6912" max="6913" width="0" style="5" hidden="1" customWidth="1"/>
    <col min="6914" max="6914" width="7.42578125" style="5" customWidth="1"/>
    <col min="6915" max="6915" width="6.140625" style="5" customWidth="1"/>
    <col min="6916" max="6916" width="0" style="5" hidden="1" customWidth="1"/>
    <col min="6917" max="7146" width="9.140625" style="5"/>
    <col min="7147" max="7148" width="4.140625" style="5" customWidth="1"/>
    <col min="7149" max="7152" width="6.28515625" style="5" customWidth="1"/>
    <col min="7153" max="7153" width="1" style="5" customWidth="1"/>
    <col min="7154" max="7154" width="0" style="5" hidden="1" customWidth="1"/>
    <col min="7155" max="7156" width="4.140625" style="5" customWidth="1"/>
    <col min="7157" max="7157" width="5.28515625" style="5" customWidth="1"/>
    <col min="7158" max="7158" width="0" style="5" hidden="1" customWidth="1"/>
    <col min="7159" max="7161" width="3.5703125" style="5" customWidth="1"/>
    <col min="7162" max="7162" width="3.140625" style="5" customWidth="1"/>
    <col min="7163" max="7166" width="3.28515625" style="5" customWidth="1"/>
    <col min="7167" max="7167" width="1" style="5" customWidth="1"/>
    <col min="7168" max="7169" width="0" style="5" hidden="1" customWidth="1"/>
    <col min="7170" max="7170" width="7.42578125" style="5" customWidth="1"/>
    <col min="7171" max="7171" width="6.140625" style="5" customWidth="1"/>
    <col min="7172" max="7172" width="0" style="5" hidden="1" customWidth="1"/>
    <col min="7173" max="7402" width="9.140625" style="5"/>
    <col min="7403" max="7404" width="4.140625" style="5" customWidth="1"/>
    <col min="7405" max="7408" width="6.28515625" style="5" customWidth="1"/>
    <col min="7409" max="7409" width="1" style="5" customWidth="1"/>
    <col min="7410" max="7410" width="0" style="5" hidden="1" customWidth="1"/>
    <col min="7411" max="7412" width="4.140625" style="5" customWidth="1"/>
    <col min="7413" max="7413" width="5.28515625" style="5" customWidth="1"/>
    <col min="7414" max="7414" width="0" style="5" hidden="1" customWidth="1"/>
    <col min="7415" max="7417" width="3.5703125" style="5" customWidth="1"/>
    <col min="7418" max="7418" width="3.140625" style="5" customWidth="1"/>
    <col min="7419" max="7422" width="3.28515625" style="5" customWidth="1"/>
    <col min="7423" max="7423" width="1" style="5" customWidth="1"/>
    <col min="7424" max="7425" width="0" style="5" hidden="1" customWidth="1"/>
    <col min="7426" max="7426" width="7.42578125" style="5" customWidth="1"/>
    <col min="7427" max="7427" width="6.140625" style="5" customWidth="1"/>
    <col min="7428" max="7428" width="0" style="5" hidden="1" customWidth="1"/>
    <col min="7429" max="7658" width="9.140625" style="5"/>
    <col min="7659" max="7660" width="4.140625" style="5" customWidth="1"/>
    <col min="7661" max="7664" width="6.28515625" style="5" customWidth="1"/>
    <col min="7665" max="7665" width="1" style="5" customWidth="1"/>
    <col min="7666" max="7666" width="0" style="5" hidden="1" customWidth="1"/>
    <col min="7667" max="7668" width="4.140625" style="5" customWidth="1"/>
    <col min="7669" max="7669" width="5.28515625" style="5" customWidth="1"/>
    <col min="7670" max="7670" width="0" style="5" hidden="1" customWidth="1"/>
    <col min="7671" max="7673" width="3.5703125" style="5" customWidth="1"/>
    <col min="7674" max="7674" width="3.140625" style="5" customWidth="1"/>
    <col min="7675" max="7678" width="3.28515625" style="5" customWidth="1"/>
    <col min="7679" max="7679" width="1" style="5" customWidth="1"/>
    <col min="7680" max="7681" width="0" style="5" hidden="1" customWidth="1"/>
    <col min="7682" max="7682" width="7.42578125" style="5" customWidth="1"/>
    <col min="7683" max="7683" width="6.140625" style="5" customWidth="1"/>
    <col min="7684" max="7684" width="0" style="5" hidden="1" customWidth="1"/>
    <col min="7685" max="7914" width="9.140625" style="5"/>
    <col min="7915" max="7916" width="4.140625" style="5" customWidth="1"/>
    <col min="7917" max="7920" width="6.28515625" style="5" customWidth="1"/>
    <col min="7921" max="7921" width="1" style="5" customWidth="1"/>
    <col min="7922" max="7922" width="0" style="5" hidden="1" customWidth="1"/>
    <col min="7923" max="7924" width="4.140625" style="5" customWidth="1"/>
    <col min="7925" max="7925" width="5.28515625" style="5" customWidth="1"/>
    <col min="7926" max="7926" width="0" style="5" hidden="1" customWidth="1"/>
    <col min="7927" max="7929" width="3.5703125" style="5" customWidth="1"/>
    <col min="7930" max="7930" width="3.140625" style="5" customWidth="1"/>
    <col min="7931" max="7934" width="3.28515625" style="5" customWidth="1"/>
    <col min="7935" max="7935" width="1" style="5" customWidth="1"/>
    <col min="7936" max="7937" width="0" style="5" hidden="1" customWidth="1"/>
    <col min="7938" max="7938" width="7.42578125" style="5" customWidth="1"/>
    <col min="7939" max="7939" width="6.140625" style="5" customWidth="1"/>
    <col min="7940" max="7940" width="0" style="5" hidden="1" customWidth="1"/>
    <col min="7941" max="8170" width="9.140625" style="5"/>
    <col min="8171" max="8172" width="4.140625" style="5" customWidth="1"/>
    <col min="8173" max="8176" width="6.28515625" style="5" customWidth="1"/>
    <col min="8177" max="8177" width="1" style="5" customWidth="1"/>
    <col min="8178" max="8178" width="0" style="5" hidden="1" customWidth="1"/>
    <col min="8179" max="8180" width="4.140625" style="5" customWidth="1"/>
    <col min="8181" max="8181" width="5.28515625" style="5" customWidth="1"/>
    <col min="8182" max="8182" width="0" style="5" hidden="1" customWidth="1"/>
    <col min="8183" max="8185" width="3.5703125" style="5" customWidth="1"/>
    <col min="8186" max="8186" width="3.140625" style="5" customWidth="1"/>
    <col min="8187" max="8190" width="3.28515625" style="5" customWidth="1"/>
    <col min="8191" max="8191" width="1" style="5" customWidth="1"/>
    <col min="8192" max="8193" width="0" style="5" hidden="1" customWidth="1"/>
    <col min="8194" max="8194" width="7.42578125" style="5" customWidth="1"/>
    <col min="8195" max="8195" width="6.140625" style="5" customWidth="1"/>
    <col min="8196" max="8196" width="0" style="5" hidden="1" customWidth="1"/>
    <col min="8197" max="8426" width="9.140625" style="5"/>
    <col min="8427" max="8428" width="4.140625" style="5" customWidth="1"/>
    <col min="8429" max="8432" width="6.28515625" style="5" customWidth="1"/>
    <col min="8433" max="8433" width="1" style="5" customWidth="1"/>
    <col min="8434" max="8434" width="0" style="5" hidden="1" customWidth="1"/>
    <col min="8435" max="8436" width="4.140625" style="5" customWidth="1"/>
    <col min="8437" max="8437" width="5.28515625" style="5" customWidth="1"/>
    <col min="8438" max="8438" width="0" style="5" hidden="1" customWidth="1"/>
    <col min="8439" max="8441" width="3.5703125" style="5" customWidth="1"/>
    <col min="8442" max="8442" width="3.140625" style="5" customWidth="1"/>
    <col min="8443" max="8446" width="3.28515625" style="5" customWidth="1"/>
    <col min="8447" max="8447" width="1" style="5" customWidth="1"/>
    <col min="8448" max="8449" width="0" style="5" hidden="1" customWidth="1"/>
    <col min="8450" max="8450" width="7.42578125" style="5" customWidth="1"/>
    <col min="8451" max="8451" width="6.140625" style="5" customWidth="1"/>
    <col min="8452" max="8452" width="0" style="5" hidden="1" customWidth="1"/>
    <col min="8453" max="8682" width="9.140625" style="5"/>
    <col min="8683" max="8684" width="4.140625" style="5" customWidth="1"/>
    <col min="8685" max="8688" width="6.28515625" style="5" customWidth="1"/>
    <col min="8689" max="8689" width="1" style="5" customWidth="1"/>
    <col min="8690" max="8690" width="0" style="5" hidden="1" customWidth="1"/>
    <col min="8691" max="8692" width="4.140625" style="5" customWidth="1"/>
    <col min="8693" max="8693" width="5.28515625" style="5" customWidth="1"/>
    <col min="8694" max="8694" width="0" style="5" hidden="1" customWidth="1"/>
    <col min="8695" max="8697" width="3.5703125" style="5" customWidth="1"/>
    <col min="8698" max="8698" width="3.140625" style="5" customWidth="1"/>
    <col min="8699" max="8702" width="3.28515625" style="5" customWidth="1"/>
    <col min="8703" max="8703" width="1" style="5" customWidth="1"/>
    <col min="8704" max="8705" width="0" style="5" hidden="1" customWidth="1"/>
    <col min="8706" max="8706" width="7.42578125" style="5" customWidth="1"/>
    <col min="8707" max="8707" width="6.140625" style="5" customWidth="1"/>
    <col min="8708" max="8708" width="0" style="5" hidden="1" customWidth="1"/>
    <col min="8709" max="8938" width="9.140625" style="5"/>
    <col min="8939" max="8940" width="4.140625" style="5" customWidth="1"/>
    <col min="8941" max="8944" width="6.28515625" style="5" customWidth="1"/>
    <col min="8945" max="8945" width="1" style="5" customWidth="1"/>
    <col min="8946" max="8946" width="0" style="5" hidden="1" customWidth="1"/>
    <col min="8947" max="8948" width="4.140625" style="5" customWidth="1"/>
    <col min="8949" max="8949" width="5.28515625" style="5" customWidth="1"/>
    <col min="8950" max="8950" width="0" style="5" hidden="1" customWidth="1"/>
    <col min="8951" max="8953" width="3.5703125" style="5" customWidth="1"/>
    <col min="8954" max="8954" width="3.140625" style="5" customWidth="1"/>
    <col min="8955" max="8958" width="3.28515625" style="5" customWidth="1"/>
    <col min="8959" max="8959" width="1" style="5" customWidth="1"/>
    <col min="8960" max="8961" width="0" style="5" hidden="1" customWidth="1"/>
    <col min="8962" max="8962" width="7.42578125" style="5" customWidth="1"/>
    <col min="8963" max="8963" width="6.140625" style="5" customWidth="1"/>
    <col min="8964" max="8964" width="0" style="5" hidden="1" customWidth="1"/>
    <col min="8965" max="9194" width="9.140625" style="5"/>
    <col min="9195" max="9196" width="4.140625" style="5" customWidth="1"/>
    <col min="9197" max="9200" width="6.28515625" style="5" customWidth="1"/>
    <col min="9201" max="9201" width="1" style="5" customWidth="1"/>
    <col min="9202" max="9202" width="0" style="5" hidden="1" customWidth="1"/>
    <col min="9203" max="9204" width="4.140625" style="5" customWidth="1"/>
    <col min="9205" max="9205" width="5.28515625" style="5" customWidth="1"/>
    <col min="9206" max="9206" width="0" style="5" hidden="1" customWidth="1"/>
    <col min="9207" max="9209" width="3.5703125" style="5" customWidth="1"/>
    <col min="9210" max="9210" width="3.140625" style="5" customWidth="1"/>
    <col min="9211" max="9214" width="3.28515625" style="5" customWidth="1"/>
    <col min="9215" max="9215" width="1" style="5" customWidth="1"/>
    <col min="9216" max="9217" width="0" style="5" hidden="1" customWidth="1"/>
    <col min="9218" max="9218" width="7.42578125" style="5" customWidth="1"/>
    <col min="9219" max="9219" width="6.140625" style="5" customWidth="1"/>
    <col min="9220" max="9220" width="0" style="5" hidden="1" customWidth="1"/>
    <col min="9221" max="9450" width="9.140625" style="5"/>
    <col min="9451" max="9452" width="4.140625" style="5" customWidth="1"/>
    <col min="9453" max="9456" width="6.28515625" style="5" customWidth="1"/>
    <col min="9457" max="9457" width="1" style="5" customWidth="1"/>
    <col min="9458" max="9458" width="0" style="5" hidden="1" customWidth="1"/>
    <col min="9459" max="9460" width="4.140625" style="5" customWidth="1"/>
    <col min="9461" max="9461" width="5.28515625" style="5" customWidth="1"/>
    <col min="9462" max="9462" width="0" style="5" hidden="1" customWidth="1"/>
    <col min="9463" max="9465" width="3.5703125" style="5" customWidth="1"/>
    <col min="9466" max="9466" width="3.140625" style="5" customWidth="1"/>
    <col min="9467" max="9470" width="3.28515625" style="5" customWidth="1"/>
    <col min="9471" max="9471" width="1" style="5" customWidth="1"/>
    <col min="9472" max="9473" width="0" style="5" hidden="1" customWidth="1"/>
    <col min="9474" max="9474" width="7.42578125" style="5" customWidth="1"/>
    <col min="9475" max="9475" width="6.140625" style="5" customWidth="1"/>
    <col min="9476" max="9476" width="0" style="5" hidden="1" customWidth="1"/>
    <col min="9477" max="9706" width="9.140625" style="5"/>
    <col min="9707" max="9708" width="4.140625" style="5" customWidth="1"/>
    <col min="9709" max="9712" width="6.28515625" style="5" customWidth="1"/>
    <col min="9713" max="9713" width="1" style="5" customWidth="1"/>
    <col min="9714" max="9714" width="0" style="5" hidden="1" customWidth="1"/>
    <col min="9715" max="9716" width="4.140625" style="5" customWidth="1"/>
    <col min="9717" max="9717" width="5.28515625" style="5" customWidth="1"/>
    <col min="9718" max="9718" width="0" style="5" hidden="1" customWidth="1"/>
    <col min="9719" max="9721" width="3.5703125" style="5" customWidth="1"/>
    <col min="9722" max="9722" width="3.140625" style="5" customWidth="1"/>
    <col min="9723" max="9726" width="3.28515625" style="5" customWidth="1"/>
    <col min="9727" max="9727" width="1" style="5" customWidth="1"/>
    <col min="9728" max="9729" width="0" style="5" hidden="1" customWidth="1"/>
    <col min="9730" max="9730" width="7.42578125" style="5" customWidth="1"/>
    <col min="9731" max="9731" width="6.140625" style="5" customWidth="1"/>
    <col min="9732" max="9732" width="0" style="5" hidden="1" customWidth="1"/>
    <col min="9733" max="9962" width="9.140625" style="5"/>
    <col min="9963" max="9964" width="4.140625" style="5" customWidth="1"/>
    <col min="9965" max="9968" width="6.28515625" style="5" customWidth="1"/>
    <col min="9969" max="9969" width="1" style="5" customWidth="1"/>
    <col min="9970" max="9970" width="0" style="5" hidden="1" customWidth="1"/>
    <col min="9971" max="9972" width="4.140625" style="5" customWidth="1"/>
    <col min="9973" max="9973" width="5.28515625" style="5" customWidth="1"/>
    <col min="9974" max="9974" width="0" style="5" hidden="1" customWidth="1"/>
    <col min="9975" max="9977" width="3.5703125" style="5" customWidth="1"/>
    <col min="9978" max="9978" width="3.140625" style="5" customWidth="1"/>
    <col min="9979" max="9982" width="3.28515625" style="5" customWidth="1"/>
    <col min="9983" max="9983" width="1" style="5" customWidth="1"/>
    <col min="9984" max="9985" width="0" style="5" hidden="1" customWidth="1"/>
    <col min="9986" max="9986" width="7.42578125" style="5" customWidth="1"/>
    <col min="9987" max="9987" width="6.140625" style="5" customWidth="1"/>
    <col min="9988" max="9988" width="0" style="5" hidden="1" customWidth="1"/>
    <col min="9989" max="10218" width="9.140625" style="5"/>
    <col min="10219" max="10220" width="4.140625" style="5" customWidth="1"/>
    <col min="10221" max="10224" width="6.28515625" style="5" customWidth="1"/>
    <col min="10225" max="10225" width="1" style="5" customWidth="1"/>
    <col min="10226" max="10226" width="0" style="5" hidden="1" customWidth="1"/>
    <col min="10227" max="10228" width="4.140625" style="5" customWidth="1"/>
    <col min="10229" max="10229" width="5.28515625" style="5" customWidth="1"/>
    <col min="10230" max="10230" width="0" style="5" hidden="1" customWidth="1"/>
    <col min="10231" max="10233" width="3.5703125" style="5" customWidth="1"/>
    <col min="10234" max="10234" width="3.140625" style="5" customWidth="1"/>
    <col min="10235" max="10238" width="3.28515625" style="5" customWidth="1"/>
    <col min="10239" max="10239" width="1" style="5" customWidth="1"/>
    <col min="10240" max="10241" width="0" style="5" hidden="1" customWidth="1"/>
    <col min="10242" max="10242" width="7.42578125" style="5" customWidth="1"/>
    <col min="10243" max="10243" width="6.140625" style="5" customWidth="1"/>
    <col min="10244" max="10244" width="0" style="5" hidden="1" customWidth="1"/>
    <col min="10245" max="10474" width="9.140625" style="5"/>
    <col min="10475" max="10476" width="4.140625" style="5" customWidth="1"/>
    <col min="10477" max="10480" width="6.28515625" style="5" customWidth="1"/>
    <col min="10481" max="10481" width="1" style="5" customWidth="1"/>
    <col min="10482" max="10482" width="0" style="5" hidden="1" customWidth="1"/>
    <col min="10483" max="10484" width="4.140625" style="5" customWidth="1"/>
    <col min="10485" max="10485" width="5.28515625" style="5" customWidth="1"/>
    <col min="10486" max="10486" width="0" style="5" hidden="1" customWidth="1"/>
    <col min="10487" max="10489" width="3.5703125" style="5" customWidth="1"/>
    <col min="10490" max="10490" width="3.140625" style="5" customWidth="1"/>
    <col min="10491" max="10494" width="3.28515625" style="5" customWidth="1"/>
    <col min="10495" max="10495" width="1" style="5" customWidth="1"/>
    <col min="10496" max="10497" width="0" style="5" hidden="1" customWidth="1"/>
    <col min="10498" max="10498" width="7.42578125" style="5" customWidth="1"/>
    <col min="10499" max="10499" width="6.140625" style="5" customWidth="1"/>
    <col min="10500" max="10500" width="0" style="5" hidden="1" customWidth="1"/>
    <col min="10501" max="10730" width="9.140625" style="5"/>
    <col min="10731" max="10732" width="4.140625" style="5" customWidth="1"/>
    <col min="10733" max="10736" width="6.28515625" style="5" customWidth="1"/>
    <col min="10737" max="10737" width="1" style="5" customWidth="1"/>
    <col min="10738" max="10738" width="0" style="5" hidden="1" customWidth="1"/>
    <col min="10739" max="10740" width="4.140625" style="5" customWidth="1"/>
    <col min="10741" max="10741" width="5.28515625" style="5" customWidth="1"/>
    <col min="10742" max="10742" width="0" style="5" hidden="1" customWidth="1"/>
    <col min="10743" max="10745" width="3.5703125" style="5" customWidth="1"/>
    <col min="10746" max="10746" width="3.140625" style="5" customWidth="1"/>
    <col min="10747" max="10750" width="3.28515625" style="5" customWidth="1"/>
    <col min="10751" max="10751" width="1" style="5" customWidth="1"/>
    <col min="10752" max="10753" width="0" style="5" hidden="1" customWidth="1"/>
    <col min="10754" max="10754" width="7.42578125" style="5" customWidth="1"/>
    <col min="10755" max="10755" width="6.140625" style="5" customWidth="1"/>
    <col min="10756" max="10756" width="0" style="5" hidden="1" customWidth="1"/>
    <col min="10757" max="10986" width="9.140625" style="5"/>
    <col min="10987" max="10988" width="4.140625" style="5" customWidth="1"/>
    <col min="10989" max="10992" width="6.28515625" style="5" customWidth="1"/>
    <col min="10993" max="10993" width="1" style="5" customWidth="1"/>
    <col min="10994" max="10994" width="0" style="5" hidden="1" customWidth="1"/>
    <col min="10995" max="10996" width="4.140625" style="5" customWidth="1"/>
    <col min="10997" max="10997" width="5.28515625" style="5" customWidth="1"/>
    <col min="10998" max="10998" width="0" style="5" hidden="1" customWidth="1"/>
    <col min="10999" max="11001" width="3.5703125" style="5" customWidth="1"/>
    <col min="11002" max="11002" width="3.140625" style="5" customWidth="1"/>
    <col min="11003" max="11006" width="3.28515625" style="5" customWidth="1"/>
    <col min="11007" max="11007" width="1" style="5" customWidth="1"/>
    <col min="11008" max="11009" width="0" style="5" hidden="1" customWidth="1"/>
    <col min="11010" max="11010" width="7.42578125" style="5" customWidth="1"/>
    <col min="11011" max="11011" width="6.140625" style="5" customWidth="1"/>
    <col min="11012" max="11012" width="0" style="5" hidden="1" customWidth="1"/>
    <col min="11013" max="11242" width="9.140625" style="5"/>
    <col min="11243" max="11244" width="4.140625" style="5" customWidth="1"/>
    <col min="11245" max="11248" width="6.28515625" style="5" customWidth="1"/>
    <col min="11249" max="11249" width="1" style="5" customWidth="1"/>
    <col min="11250" max="11250" width="0" style="5" hidden="1" customWidth="1"/>
    <col min="11251" max="11252" width="4.140625" style="5" customWidth="1"/>
    <col min="11253" max="11253" width="5.28515625" style="5" customWidth="1"/>
    <col min="11254" max="11254" width="0" style="5" hidden="1" customWidth="1"/>
    <col min="11255" max="11257" width="3.5703125" style="5" customWidth="1"/>
    <col min="11258" max="11258" width="3.140625" style="5" customWidth="1"/>
    <col min="11259" max="11262" width="3.28515625" style="5" customWidth="1"/>
    <col min="11263" max="11263" width="1" style="5" customWidth="1"/>
    <col min="11264" max="11265" width="0" style="5" hidden="1" customWidth="1"/>
    <col min="11266" max="11266" width="7.42578125" style="5" customWidth="1"/>
    <col min="11267" max="11267" width="6.140625" style="5" customWidth="1"/>
    <col min="11268" max="11268" width="0" style="5" hidden="1" customWidth="1"/>
    <col min="11269" max="11498" width="9.140625" style="5"/>
    <col min="11499" max="11500" width="4.140625" style="5" customWidth="1"/>
    <col min="11501" max="11504" width="6.28515625" style="5" customWidth="1"/>
    <col min="11505" max="11505" width="1" style="5" customWidth="1"/>
    <col min="11506" max="11506" width="0" style="5" hidden="1" customWidth="1"/>
    <col min="11507" max="11508" width="4.140625" style="5" customWidth="1"/>
    <col min="11509" max="11509" width="5.28515625" style="5" customWidth="1"/>
    <col min="11510" max="11510" width="0" style="5" hidden="1" customWidth="1"/>
    <col min="11511" max="11513" width="3.5703125" style="5" customWidth="1"/>
    <col min="11514" max="11514" width="3.140625" style="5" customWidth="1"/>
    <col min="11515" max="11518" width="3.28515625" style="5" customWidth="1"/>
    <col min="11519" max="11519" width="1" style="5" customWidth="1"/>
    <col min="11520" max="11521" width="0" style="5" hidden="1" customWidth="1"/>
    <col min="11522" max="11522" width="7.42578125" style="5" customWidth="1"/>
    <col min="11523" max="11523" width="6.140625" style="5" customWidth="1"/>
    <col min="11524" max="11524" width="0" style="5" hidden="1" customWidth="1"/>
    <col min="11525" max="11754" width="9.140625" style="5"/>
    <col min="11755" max="11756" width="4.140625" style="5" customWidth="1"/>
    <col min="11757" max="11760" width="6.28515625" style="5" customWidth="1"/>
    <col min="11761" max="11761" width="1" style="5" customWidth="1"/>
    <col min="11762" max="11762" width="0" style="5" hidden="1" customWidth="1"/>
    <col min="11763" max="11764" width="4.140625" style="5" customWidth="1"/>
    <col min="11765" max="11765" width="5.28515625" style="5" customWidth="1"/>
    <col min="11766" max="11766" width="0" style="5" hidden="1" customWidth="1"/>
    <col min="11767" max="11769" width="3.5703125" style="5" customWidth="1"/>
    <col min="11770" max="11770" width="3.140625" style="5" customWidth="1"/>
    <col min="11771" max="11774" width="3.28515625" style="5" customWidth="1"/>
    <col min="11775" max="11775" width="1" style="5" customWidth="1"/>
    <col min="11776" max="11777" width="0" style="5" hidden="1" customWidth="1"/>
    <col min="11778" max="11778" width="7.42578125" style="5" customWidth="1"/>
    <col min="11779" max="11779" width="6.140625" style="5" customWidth="1"/>
    <col min="11780" max="11780" width="0" style="5" hidden="1" customWidth="1"/>
    <col min="11781" max="12010" width="9.140625" style="5"/>
    <col min="12011" max="12012" width="4.140625" style="5" customWidth="1"/>
    <col min="12013" max="12016" width="6.28515625" style="5" customWidth="1"/>
    <col min="12017" max="12017" width="1" style="5" customWidth="1"/>
    <col min="12018" max="12018" width="0" style="5" hidden="1" customWidth="1"/>
    <col min="12019" max="12020" width="4.140625" style="5" customWidth="1"/>
    <col min="12021" max="12021" width="5.28515625" style="5" customWidth="1"/>
    <col min="12022" max="12022" width="0" style="5" hidden="1" customWidth="1"/>
    <col min="12023" max="12025" width="3.5703125" style="5" customWidth="1"/>
    <col min="12026" max="12026" width="3.140625" style="5" customWidth="1"/>
    <col min="12027" max="12030" width="3.28515625" style="5" customWidth="1"/>
    <col min="12031" max="12031" width="1" style="5" customWidth="1"/>
    <col min="12032" max="12033" width="0" style="5" hidden="1" customWidth="1"/>
    <col min="12034" max="12034" width="7.42578125" style="5" customWidth="1"/>
    <col min="12035" max="12035" width="6.140625" style="5" customWidth="1"/>
    <col min="12036" max="12036" width="0" style="5" hidden="1" customWidth="1"/>
    <col min="12037" max="12266" width="9.140625" style="5"/>
    <col min="12267" max="12268" width="4.140625" style="5" customWidth="1"/>
    <col min="12269" max="12272" width="6.28515625" style="5" customWidth="1"/>
    <col min="12273" max="12273" width="1" style="5" customWidth="1"/>
    <col min="12274" max="12274" width="0" style="5" hidden="1" customWidth="1"/>
    <col min="12275" max="12276" width="4.140625" style="5" customWidth="1"/>
    <col min="12277" max="12277" width="5.28515625" style="5" customWidth="1"/>
    <col min="12278" max="12278" width="0" style="5" hidden="1" customWidth="1"/>
    <col min="12279" max="12281" width="3.5703125" style="5" customWidth="1"/>
    <col min="12282" max="12282" width="3.140625" style="5" customWidth="1"/>
    <col min="12283" max="12286" width="3.28515625" style="5" customWidth="1"/>
    <col min="12287" max="12287" width="1" style="5" customWidth="1"/>
    <col min="12288" max="12289" width="0" style="5" hidden="1" customWidth="1"/>
    <col min="12290" max="12290" width="7.42578125" style="5" customWidth="1"/>
    <col min="12291" max="12291" width="6.140625" style="5" customWidth="1"/>
    <col min="12292" max="12292" width="0" style="5" hidden="1" customWidth="1"/>
    <col min="12293" max="12522" width="9.140625" style="5"/>
    <col min="12523" max="12524" width="4.140625" style="5" customWidth="1"/>
    <col min="12525" max="12528" width="6.28515625" style="5" customWidth="1"/>
    <col min="12529" max="12529" width="1" style="5" customWidth="1"/>
    <col min="12530" max="12530" width="0" style="5" hidden="1" customWidth="1"/>
    <col min="12531" max="12532" width="4.140625" style="5" customWidth="1"/>
    <col min="12533" max="12533" width="5.28515625" style="5" customWidth="1"/>
    <col min="12534" max="12534" width="0" style="5" hidden="1" customWidth="1"/>
    <col min="12535" max="12537" width="3.5703125" style="5" customWidth="1"/>
    <col min="12538" max="12538" width="3.140625" style="5" customWidth="1"/>
    <col min="12539" max="12542" width="3.28515625" style="5" customWidth="1"/>
    <col min="12543" max="12543" width="1" style="5" customWidth="1"/>
    <col min="12544" max="12545" width="0" style="5" hidden="1" customWidth="1"/>
    <col min="12546" max="12546" width="7.42578125" style="5" customWidth="1"/>
    <col min="12547" max="12547" width="6.140625" style="5" customWidth="1"/>
    <col min="12548" max="12548" width="0" style="5" hidden="1" customWidth="1"/>
    <col min="12549" max="12778" width="9.140625" style="5"/>
    <col min="12779" max="12780" width="4.140625" style="5" customWidth="1"/>
    <col min="12781" max="12784" width="6.28515625" style="5" customWidth="1"/>
    <col min="12785" max="12785" width="1" style="5" customWidth="1"/>
    <col min="12786" max="12786" width="0" style="5" hidden="1" customWidth="1"/>
    <col min="12787" max="12788" width="4.140625" style="5" customWidth="1"/>
    <col min="12789" max="12789" width="5.28515625" style="5" customWidth="1"/>
    <col min="12790" max="12790" width="0" style="5" hidden="1" customWidth="1"/>
    <col min="12791" max="12793" width="3.5703125" style="5" customWidth="1"/>
    <col min="12794" max="12794" width="3.140625" style="5" customWidth="1"/>
    <col min="12795" max="12798" width="3.28515625" style="5" customWidth="1"/>
    <col min="12799" max="12799" width="1" style="5" customWidth="1"/>
    <col min="12800" max="12801" width="0" style="5" hidden="1" customWidth="1"/>
    <col min="12802" max="12802" width="7.42578125" style="5" customWidth="1"/>
    <col min="12803" max="12803" width="6.140625" style="5" customWidth="1"/>
    <col min="12804" max="12804" width="0" style="5" hidden="1" customWidth="1"/>
    <col min="12805" max="13034" width="9.140625" style="5"/>
    <col min="13035" max="13036" width="4.140625" style="5" customWidth="1"/>
    <col min="13037" max="13040" width="6.28515625" style="5" customWidth="1"/>
    <col min="13041" max="13041" width="1" style="5" customWidth="1"/>
    <col min="13042" max="13042" width="0" style="5" hidden="1" customWidth="1"/>
    <col min="13043" max="13044" width="4.140625" style="5" customWidth="1"/>
    <col min="13045" max="13045" width="5.28515625" style="5" customWidth="1"/>
    <col min="13046" max="13046" width="0" style="5" hidden="1" customWidth="1"/>
    <col min="13047" max="13049" width="3.5703125" style="5" customWidth="1"/>
    <col min="13050" max="13050" width="3.140625" style="5" customWidth="1"/>
    <col min="13051" max="13054" width="3.28515625" style="5" customWidth="1"/>
    <col min="13055" max="13055" width="1" style="5" customWidth="1"/>
    <col min="13056" max="13057" width="0" style="5" hidden="1" customWidth="1"/>
    <col min="13058" max="13058" width="7.42578125" style="5" customWidth="1"/>
    <col min="13059" max="13059" width="6.140625" style="5" customWidth="1"/>
    <col min="13060" max="13060" width="0" style="5" hidden="1" customWidth="1"/>
    <col min="13061" max="13290" width="9.140625" style="5"/>
    <col min="13291" max="13292" width="4.140625" style="5" customWidth="1"/>
    <col min="13293" max="13296" width="6.28515625" style="5" customWidth="1"/>
    <col min="13297" max="13297" width="1" style="5" customWidth="1"/>
    <col min="13298" max="13298" width="0" style="5" hidden="1" customWidth="1"/>
    <col min="13299" max="13300" width="4.140625" style="5" customWidth="1"/>
    <col min="13301" max="13301" width="5.28515625" style="5" customWidth="1"/>
    <col min="13302" max="13302" width="0" style="5" hidden="1" customWidth="1"/>
    <col min="13303" max="13305" width="3.5703125" style="5" customWidth="1"/>
    <col min="13306" max="13306" width="3.140625" style="5" customWidth="1"/>
    <col min="13307" max="13310" width="3.28515625" style="5" customWidth="1"/>
    <col min="13311" max="13311" width="1" style="5" customWidth="1"/>
    <col min="13312" max="13313" width="0" style="5" hidden="1" customWidth="1"/>
    <col min="13314" max="13314" width="7.42578125" style="5" customWidth="1"/>
    <col min="13315" max="13315" width="6.140625" style="5" customWidth="1"/>
    <col min="13316" max="13316" width="0" style="5" hidden="1" customWidth="1"/>
    <col min="13317" max="13546" width="9.140625" style="5"/>
    <col min="13547" max="13548" width="4.140625" style="5" customWidth="1"/>
    <col min="13549" max="13552" width="6.28515625" style="5" customWidth="1"/>
    <col min="13553" max="13553" width="1" style="5" customWidth="1"/>
    <col min="13554" max="13554" width="0" style="5" hidden="1" customWidth="1"/>
    <col min="13555" max="13556" width="4.140625" style="5" customWidth="1"/>
    <col min="13557" max="13557" width="5.28515625" style="5" customWidth="1"/>
    <col min="13558" max="13558" width="0" style="5" hidden="1" customWidth="1"/>
    <col min="13559" max="13561" width="3.5703125" style="5" customWidth="1"/>
    <col min="13562" max="13562" width="3.140625" style="5" customWidth="1"/>
    <col min="13563" max="13566" width="3.28515625" style="5" customWidth="1"/>
    <col min="13567" max="13567" width="1" style="5" customWidth="1"/>
    <col min="13568" max="13569" width="0" style="5" hidden="1" customWidth="1"/>
    <col min="13570" max="13570" width="7.42578125" style="5" customWidth="1"/>
    <col min="13571" max="13571" width="6.140625" style="5" customWidth="1"/>
    <col min="13572" max="13572" width="0" style="5" hidden="1" customWidth="1"/>
    <col min="13573" max="13802" width="9.140625" style="5"/>
    <col min="13803" max="13804" width="4.140625" style="5" customWidth="1"/>
    <col min="13805" max="13808" width="6.28515625" style="5" customWidth="1"/>
    <col min="13809" max="13809" width="1" style="5" customWidth="1"/>
    <col min="13810" max="13810" width="0" style="5" hidden="1" customWidth="1"/>
    <col min="13811" max="13812" width="4.140625" style="5" customWidth="1"/>
    <col min="13813" max="13813" width="5.28515625" style="5" customWidth="1"/>
    <col min="13814" max="13814" width="0" style="5" hidden="1" customWidth="1"/>
    <col min="13815" max="13817" width="3.5703125" style="5" customWidth="1"/>
    <col min="13818" max="13818" width="3.140625" style="5" customWidth="1"/>
    <col min="13819" max="13822" width="3.28515625" style="5" customWidth="1"/>
    <col min="13823" max="13823" width="1" style="5" customWidth="1"/>
    <col min="13824" max="13825" width="0" style="5" hidden="1" customWidth="1"/>
    <col min="13826" max="13826" width="7.42578125" style="5" customWidth="1"/>
    <col min="13827" max="13827" width="6.140625" style="5" customWidth="1"/>
    <col min="13828" max="13828" width="0" style="5" hidden="1" customWidth="1"/>
    <col min="13829" max="14058" width="9.140625" style="5"/>
    <col min="14059" max="14060" width="4.140625" style="5" customWidth="1"/>
    <col min="14061" max="14064" width="6.28515625" style="5" customWidth="1"/>
    <col min="14065" max="14065" width="1" style="5" customWidth="1"/>
    <col min="14066" max="14066" width="0" style="5" hidden="1" customWidth="1"/>
    <col min="14067" max="14068" width="4.140625" style="5" customWidth="1"/>
    <col min="14069" max="14069" width="5.28515625" style="5" customWidth="1"/>
    <col min="14070" max="14070" width="0" style="5" hidden="1" customWidth="1"/>
    <col min="14071" max="14073" width="3.5703125" style="5" customWidth="1"/>
    <col min="14074" max="14074" width="3.140625" style="5" customWidth="1"/>
    <col min="14075" max="14078" width="3.28515625" style="5" customWidth="1"/>
    <col min="14079" max="14079" width="1" style="5" customWidth="1"/>
    <col min="14080" max="14081" width="0" style="5" hidden="1" customWidth="1"/>
    <col min="14082" max="14082" width="7.42578125" style="5" customWidth="1"/>
    <col min="14083" max="14083" width="6.140625" style="5" customWidth="1"/>
    <col min="14084" max="14084" width="0" style="5" hidden="1" customWidth="1"/>
    <col min="14085" max="14314" width="9.140625" style="5"/>
    <col min="14315" max="14316" width="4.140625" style="5" customWidth="1"/>
    <col min="14317" max="14320" width="6.28515625" style="5" customWidth="1"/>
    <col min="14321" max="14321" width="1" style="5" customWidth="1"/>
    <col min="14322" max="14322" width="0" style="5" hidden="1" customWidth="1"/>
    <col min="14323" max="14324" width="4.140625" style="5" customWidth="1"/>
    <col min="14325" max="14325" width="5.28515625" style="5" customWidth="1"/>
    <col min="14326" max="14326" width="0" style="5" hidden="1" customWidth="1"/>
    <col min="14327" max="14329" width="3.5703125" style="5" customWidth="1"/>
    <col min="14330" max="14330" width="3.140625" style="5" customWidth="1"/>
    <col min="14331" max="14334" width="3.28515625" style="5" customWidth="1"/>
    <col min="14335" max="14335" width="1" style="5" customWidth="1"/>
    <col min="14336" max="14337" width="0" style="5" hidden="1" customWidth="1"/>
    <col min="14338" max="14338" width="7.42578125" style="5" customWidth="1"/>
    <col min="14339" max="14339" width="6.140625" style="5" customWidth="1"/>
    <col min="14340" max="14340" width="0" style="5" hidden="1" customWidth="1"/>
    <col min="14341" max="14570" width="9.140625" style="5"/>
    <col min="14571" max="14572" width="4.140625" style="5" customWidth="1"/>
    <col min="14573" max="14576" width="6.28515625" style="5" customWidth="1"/>
    <col min="14577" max="14577" width="1" style="5" customWidth="1"/>
    <col min="14578" max="14578" width="0" style="5" hidden="1" customWidth="1"/>
    <col min="14579" max="14580" width="4.140625" style="5" customWidth="1"/>
    <col min="14581" max="14581" width="5.28515625" style="5" customWidth="1"/>
    <col min="14582" max="14582" width="0" style="5" hidden="1" customWidth="1"/>
    <col min="14583" max="14585" width="3.5703125" style="5" customWidth="1"/>
    <col min="14586" max="14586" width="3.140625" style="5" customWidth="1"/>
    <col min="14587" max="14590" width="3.28515625" style="5" customWidth="1"/>
    <col min="14591" max="14591" width="1" style="5" customWidth="1"/>
    <col min="14592" max="14593" width="0" style="5" hidden="1" customWidth="1"/>
    <col min="14594" max="14594" width="7.42578125" style="5" customWidth="1"/>
    <col min="14595" max="14595" width="6.140625" style="5" customWidth="1"/>
    <col min="14596" max="14596" width="0" style="5" hidden="1" customWidth="1"/>
    <col min="14597" max="14826" width="9.140625" style="5"/>
    <col min="14827" max="14828" width="4.140625" style="5" customWidth="1"/>
    <col min="14829" max="14832" width="6.28515625" style="5" customWidth="1"/>
    <col min="14833" max="14833" width="1" style="5" customWidth="1"/>
    <col min="14834" max="14834" width="0" style="5" hidden="1" customWidth="1"/>
    <col min="14835" max="14836" width="4.140625" style="5" customWidth="1"/>
    <col min="14837" max="14837" width="5.28515625" style="5" customWidth="1"/>
    <col min="14838" max="14838" width="0" style="5" hidden="1" customWidth="1"/>
    <col min="14839" max="14841" width="3.5703125" style="5" customWidth="1"/>
    <col min="14842" max="14842" width="3.140625" style="5" customWidth="1"/>
    <col min="14843" max="14846" width="3.28515625" style="5" customWidth="1"/>
    <col min="14847" max="14847" width="1" style="5" customWidth="1"/>
    <col min="14848" max="14849" width="0" style="5" hidden="1" customWidth="1"/>
    <col min="14850" max="14850" width="7.42578125" style="5" customWidth="1"/>
    <col min="14851" max="14851" width="6.140625" style="5" customWidth="1"/>
    <col min="14852" max="14852" width="0" style="5" hidden="1" customWidth="1"/>
    <col min="14853" max="15082" width="9.140625" style="5"/>
    <col min="15083" max="15084" width="4.140625" style="5" customWidth="1"/>
    <col min="15085" max="15088" width="6.28515625" style="5" customWidth="1"/>
    <col min="15089" max="15089" width="1" style="5" customWidth="1"/>
    <col min="15090" max="15090" width="0" style="5" hidden="1" customWidth="1"/>
    <col min="15091" max="15092" width="4.140625" style="5" customWidth="1"/>
    <col min="15093" max="15093" width="5.28515625" style="5" customWidth="1"/>
    <col min="15094" max="15094" width="0" style="5" hidden="1" customWidth="1"/>
    <col min="15095" max="15097" width="3.5703125" style="5" customWidth="1"/>
    <col min="15098" max="15098" width="3.140625" style="5" customWidth="1"/>
    <col min="15099" max="15102" width="3.28515625" style="5" customWidth="1"/>
    <col min="15103" max="15103" width="1" style="5" customWidth="1"/>
    <col min="15104" max="15105" width="0" style="5" hidden="1" customWidth="1"/>
    <col min="15106" max="15106" width="7.42578125" style="5" customWidth="1"/>
    <col min="15107" max="15107" width="6.140625" style="5" customWidth="1"/>
    <col min="15108" max="15108" width="0" style="5" hidden="1" customWidth="1"/>
    <col min="15109" max="15338" width="9.140625" style="5"/>
    <col min="15339" max="15340" width="4.140625" style="5" customWidth="1"/>
    <col min="15341" max="15344" width="6.28515625" style="5" customWidth="1"/>
    <col min="15345" max="15345" width="1" style="5" customWidth="1"/>
    <col min="15346" max="15346" width="0" style="5" hidden="1" customWidth="1"/>
    <col min="15347" max="15348" width="4.140625" style="5" customWidth="1"/>
    <col min="15349" max="15349" width="5.28515625" style="5" customWidth="1"/>
    <col min="15350" max="15350" width="0" style="5" hidden="1" customWidth="1"/>
    <col min="15351" max="15353" width="3.5703125" style="5" customWidth="1"/>
    <col min="15354" max="15354" width="3.140625" style="5" customWidth="1"/>
    <col min="15355" max="15358" width="3.28515625" style="5" customWidth="1"/>
    <col min="15359" max="15359" width="1" style="5" customWidth="1"/>
    <col min="15360" max="15361" width="0" style="5" hidden="1" customWidth="1"/>
    <col min="15362" max="15362" width="7.42578125" style="5" customWidth="1"/>
    <col min="15363" max="15363" width="6.140625" style="5" customWidth="1"/>
    <col min="15364" max="15364" width="0" style="5" hidden="1" customWidth="1"/>
    <col min="15365" max="15594" width="9.140625" style="5"/>
    <col min="15595" max="15596" width="4.140625" style="5" customWidth="1"/>
    <col min="15597" max="15600" width="6.28515625" style="5" customWidth="1"/>
    <col min="15601" max="15601" width="1" style="5" customWidth="1"/>
    <col min="15602" max="15602" width="0" style="5" hidden="1" customWidth="1"/>
    <col min="15603" max="15604" width="4.140625" style="5" customWidth="1"/>
    <col min="15605" max="15605" width="5.28515625" style="5" customWidth="1"/>
    <col min="15606" max="15606" width="0" style="5" hidden="1" customWidth="1"/>
    <col min="15607" max="15609" width="3.5703125" style="5" customWidth="1"/>
    <col min="15610" max="15610" width="3.140625" style="5" customWidth="1"/>
    <col min="15611" max="15614" width="3.28515625" style="5" customWidth="1"/>
    <col min="15615" max="15615" width="1" style="5" customWidth="1"/>
    <col min="15616" max="15617" width="0" style="5" hidden="1" customWidth="1"/>
    <col min="15618" max="15618" width="7.42578125" style="5" customWidth="1"/>
    <col min="15619" max="15619" width="6.140625" style="5" customWidth="1"/>
    <col min="15620" max="15620" width="0" style="5" hidden="1" customWidth="1"/>
    <col min="15621" max="15850" width="9.140625" style="5"/>
    <col min="15851" max="15852" width="4.140625" style="5" customWidth="1"/>
    <col min="15853" max="15856" width="6.28515625" style="5" customWidth="1"/>
    <col min="15857" max="15857" width="1" style="5" customWidth="1"/>
    <col min="15858" max="15858" width="0" style="5" hidden="1" customWidth="1"/>
    <col min="15859" max="15860" width="4.140625" style="5" customWidth="1"/>
    <col min="15861" max="15861" width="5.28515625" style="5" customWidth="1"/>
    <col min="15862" max="15862" width="0" style="5" hidden="1" customWidth="1"/>
    <col min="15863" max="15865" width="3.5703125" style="5" customWidth="1"/>
    <col min="15866" max="15866" width="3.140625" style="5" customWidth="1"/>
    <col min="15867" max="15870" width="3.28515625" style="5" customWidth="1"/>
    <col min="15871" max="15871" width="1" style="5" customWidth="1"/>
    <col min="15872" max="15873" width="0" style="5" hidden="1" customWidth="1"/>
    <col min="15874" max="15874" width="7.42578125" style="5" customWidth="1"/>
    <col min="15875" max="15875" width="6.140625" style="5" customWidth="1"/>
    <col min="15876" max="15876" width="0" style="5" hidden="1" customWidth="1"/>
    <col min="15877" max="16106" width="9.140625" style="5"/>
    <col min="16107" max="16108" width="4.140625" style="5" customWidth="1"/>
    <col min="16109" max="16112" width="6.28515625" style="5" customWidth="1"/>
    <col min="16113" max="16113" width="1" style="5" customWidth="1"/>
    <col min="16114" max="16114" width="0" style="5" hidden="1" customWidth="1"/>
    <col min="16115" max="16116" width="4.140625" style="5" customWidth="1"/>
    <col min="16117" max="16117" width="5.28515625" style="5" customWidth="1"/>
    <col min="16118" max="16118" width="0" style="5" hidden="1" customWidth="1"/>
    <col min="16119" max="16121" width="3.5703125" style="5" customWidth="1"/>
    <col min="16122" max="16122" width="3.140625" style="5" customWidth="1"/>
    <col min="16123" max="16126" width="3.28515625" style="5" customWidth="1"/>
    <col min="16127" max="16127" width="1" style="5" customWidth="1"/>
    <col min="16128" max="16129" width="0" style="5" hidden="1" customWidth="1"/>
    <col min="16130" max="16130" width="7.42578125" style="5" customWidth="1"/>
    <col min="16131" max="16131" width="6.140625" style="5" customWidth="1"/>
    <col min="16132" max="16132" width="0" style="5" hidden="1" customWidth="1"/>
    <col min="16133" max="16384" width="9.140625" style="5"/>
  </cols>
  <sheetData>
    <row r="1" spans="1:7">
      <c r="A1" s="36" t="s">
        <v>581</v>
      </c>
      <c r="B1" s="36"/>
      <c r="C1" s="36"/>
      <c r="D1" s="36" t="str">
        <f>Деклар!G9</f>
        <v>ИП Ахметов</v>
      </c>
      <c r="E1" s="9"/>
    </row>
    <row r="2" spans="1:7" ht="14.25">
      <c r="A2" s="26" t="s">
        <v>153</v>
      </c>
      <c r="B2" s="928">
        <f>Деклар!D5</f>
        <v>111111111111</v>
      </c>
      <c r="C2" s="928"/>
      <c r="D2" s="32"/>
      <c r="E2" s="291"/>
    </row>
    <row r="3" spans="1:7" ht="14.25">
      <c r="A3" s="26" t="s">
        <v>565</v>
      </c>
      <c r="B3" s="291"/>
      <c r="C3" s="291"/>
      <c r="D3" s="291" t="str">
        <f>Деклар!G7</f>
        <v>2020 год</v>
      </c>
      <c r="E3" s="293"/>
    </row>
    <row r="4" spans="1:7" ht="15.75">
      <c r="A4" s="1239" t="s">
        <v>222</v>
      </c>
      <c r="B4" s="1239"/>
      <c r="C4" s="1239"/>
      <c r="D4" s="1239"/>
      <c r="E4" s="1239"/>
    </row>
    <row r="5" spans="1:7">
      <c r="A5" s="1240" t="s">
        <v>788</v>
      </c>
      <c r="B5" s="1240"/>
      <c r="C5" s="1240"/>
      <c r="D5" s="1240"/>
      <c r="E5" s="1240"/>
    </row>
    <row r="6" spans="1:7" ht="13.5" thickBot="1">
      <c r="A6" s="1241"/>
      <c r="B6" s="1241"/>
      <c r="C6" s="1241"/>
      <c r="D6" s="1241"/>
      <c r="E6" s="1241"/>
    </row>
    <row r="7" spans="1:7" ht="13.5" thickBot="1">
      <c r="A7" s="347" t="s">
        <v>122</v>
      </c>
      <c r="B7" s="1242" t="s">
        <v>223</v>
      </c>
      <c r="C7" s="1242"/>
      <c r="D7" s="1242"/>
      <c r="E7" s="348" t="s">
        <v>127</v>
      </c>
    </row>
    <row r="8" spans="1:7">
      <c r="A8" s="349">
        <v>1</v>
      </c>
      <c r="B8" s="1238" t="s">
        <v>790</v>
      </c>
      <c r="C8" s="1238"/>
      <c r="D8" s="1238"/>
      <c r="E8" s="350">
        <f>'220.00.033.I'!E42</f>
        <v>0</v>
      </c>
    </row>
    <row r="9" spans="1:7" s="6" customFormat="1" ht="12.75" customHeight="1">
      <c r="A9" s="351">
        <v>2</v>
      </c>
      <c r="B9" s="1238" t="s">
        <v>791</v>
      </c>
      <c r="C9" s="1238"/>
      <c r="D9" s="1238"/>
      <c r="E9" s="352">
        <f>'220.00.033 инвалиды'!E13</f>
        <v>0</v>
      </c>
    </row>
    <row r="10" spans="1:7" ht="12.75" customHeight="1">
      <c r="A10" s="351">
        <v>3</v>
      </c>
      <c r="B10" s="1238" t="s">
        <v>792</v>
      </c>
      <c r="C10" s="1238"/>
      <c r="D10" s="1238"/>
      <c r="E10" s="353">
        <f>'220.00.033 II'!F17</f>
        <v>0</v>
      </c>
    </row>
    <row r="11" spans="1:7">
      <c r="A11" s="351">
        <v>4</v>
      </c>
      <c r="B11" s="1238" t="s">
        <v>804</v>
      </c>
      <c r="C11" s="1238"/>
      <c r="D11" s="1238"/>
      <c r="E11" s="661"/>
    </row>
    <row r="12" spans="1:7">
      <c r="A12" s="351"/>
      <c r="B12" s="1238"/>
      <c r="C12" s="1238"/>
      <c r="D12" s="1238"/>
      <c r="E12" s="661"/>
    </row>
    <row r="13" spans="1:7">
      <c r="A13" s="351"/>
      <c r="B13" s="1238"/>
      <c r="C13" s="1238"/>
      <c r="D13" s="1238"/>
      <c r="E13" s="661"/>
    </row>
    <row r="14" spans="1:7">
      <c r="A14" s="351"/>
      <c r="B14" s="1238"/>
      <c r="C14" s="1238"/>
      <c r="D14" s="1238"/>
      <c r="E14" s="661"/>
    </row>
    <row r="15" spans="1:7" ht="13.5" customHeight="1" thickBot="1">
      <c r="A15" s="351"/>
      <c r="B15" s="1238"/>
      <c r="C15" s="1238"/>
      <c r="D15" s="1238"/>
      <c r="E15" s="661"/>
      <c r="F15" s="83" t="s">
        <v>858</v>
      </c>
      <c r="G15" s="83" t="s">
        <v>859</v>
      </c>
    </row>
    <row r="16" spans="1:7" ht="30.75" customHeight="1" thickBot="1">
      <c r="A16" s="347"/>
      <c r="B16" s="1243" t="s">
        <v>789</v>
      </c>
      <c r="C16" s="1244"/>
      <c r="D16" s="1244"/>
      <c r="E16" s="354">
        <f>SUM(E8:E15)</f>
        <v>0</v>
      </c>
      <c r="F16" s="539"/>
      <c r="G16" s="82">
        <f>E16-F16</f>
        <v>0</v>
      </c>
    </row>
    <row r="18" spans="3:5">
      <c r="C18" s="69" t="s">
        <v>119</v>
      </c>
      <c r="D18" s="12"/>
      <c r="E18" s="12"/>
    </row>
    <row r="19" spans="3:5">
      <c r="C19" s="5"/>
      <c r="D19" s="7" t="s">
        <v>120</v>
      </c>
      <c r="E19" s="7" t="s">
        <v>218</v>
      </c>
    </row>
    <row r="21" spans="3:5">
      <c r="C21" s="5"/>
      <c r="D21" s="5"/>
    </row>
    <row r="22" spans="3:5">
      <c r="C22" s="5"/>
      <c r="D22" s="5"/>
    </row>
    <row r="23" spans="3:5">
      <c r="C23" s="5"/>
      <c r="D23" s="5"/>
    </row>
    <row r="24" spans="3:5">
      <c r="C24" s="5"/>
      <c r="D24" s="5"/>
    </row>
    <row r="25" spans="3:5">
      <c r="C25" s="5"/>
      <c r="D25" s="5"/>
    </row>
    <row r="26" spans="3:5">
      <c r="C26" s="5"/>
      <c r="D26" s="5"/>
    </row>
    <row r="27" spans="3:5">
      <c r="C27" s="5"/>
      <c r="D27" s="5"/>
    </row>
    <row r="28" spans="3:5">
      <c r="C28" s="5"/>
      <c r="D28" s="5"/>
    </row>
    <row r="29" spans="3:5">
      <c r="C29" s="5"/>
      <c r="D29" s="5"/>
    </row>
    <row r="30" spans="3:5">
      <c r="C30" s="5"/>
      <c r="D30" s="5"/>
    </row>
    <row r="31" spans="3:5">
      <c r="C31" s="5"/>
      <c r="D31" s="5"/>
    </row>
    <row r="32" spans="3:5">
      <c r="C32" s="5"/>
      <c r="D32" s="5"/>
    </row>
    <row r="33" spans="3:4">
      <c r="C33" s="5"/>
      <c r="D33" s="5"/>
    </row>
    <row r="34" spans="3:4">
      <c r="C34" s="5"/>
      <c r="D34" s="5"/>
    </row>
    <row r="35" spans="3:4">
      <c r="C35" s="5"/>
      <c r="D35" s="5"/>
    </row>
    <row r="36" spans="3:4">
      <c r="C36" s="5"/>
      <c r="D36" s="5"/>
    </row>
    <row r="37" spans="3:4">
      <c r="C37" s="5"/>
      <c r="D37" s="5"/>
    </row>
    <row r="38" spans="3:4">
      <c r="C38" s="5"/>
      <c r="D38" s="5"/>
    </row>
    <row r="39" spans="3:4">
      <c r="C39" s="5"/>
      <c r="D39" s="5"/>
    </row>
    <row r="40" spans="3:4">
      <c r="C40" s="5"/>
      <c r="D40" s="5"/>
    </row>
    <row r="41" spans="3:4">
      <c r="C41" s="5"/>
      <c r="D41" s="5"/>
    </row>
    <row r="42" spans="3:4">
      <c r="C42" s="5"/>
      <c r="D42" s="5"/>
    </row>
    <row r="43" spans="3:4">
      <c r="C43" s="5"/>
      <c r="D43" s="5"/>
    </row>
    <row r="44" spans="3:4">
      <c r="C44" s="5"/>
      <c r="D44" s="5"/>
    </row>
  </sheetData>
  <mergeCells count="14">
    <mergeCell ref="B9:D9"/>
    <mergeCell ref="B10:D10"/>
    <mergeCell ref="B15:D15"/>
    <mergeCell ref="B16:D16"/>
    <mergeCell ref="B12:D12"/>
    <mergeCell ref="B13:D13"/>
    <mergeCell ref="B11:D11"/>
    <mergeCell ref="B14:D14"/>
    <mergeCell ref="B8:D8"/>
    <mergeCell ref="B2:C2"/>
    <mergeCell ref="A4:E4"/>
    <mergeCell ref="A5:E5"/>
    <mergeCell ref="A6:E6"/>
    <mergeCell ref="B7:D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25" workbookViewId="0">
      <selection activeCell="F38" sqref="F38"/>
    </sheetView>
  </sheetViews>
  <sheetFormatPr defaultColWidth="12.7109375" defaultRowHeight="12.75"/>
  <cols>
    <col min="1" max="1" width="5" style="5" customWidth="1"/>
    <col min="2" max="2" width="20.85546875" style="5" customWidth="1"/>
    <col min="3" max="3" width="15.28515625" style="7" customWidth="1"/>
    <col min="4" max="4" width="20" style="7" customWidth="1"/>
    <col min="5" max="5" width="18.85546875" style="7" customWidth="1"/>
    <col min="6" max="7" width="15.140625" style="5" customWidth="1"/>
    <col min="8" max="16384" width="12.7109375" style="5"/>
  </cols>
  <sheetData>
    <row r="1" spans="1:5">
      <c r="A1" s="36" t="s">
        <v>581</v>
      </c>
      <c r="B1" s="36"/>
      <c r="C1" s="36"/>
      <c r="D1" s="36" t="str">
        <f>Деклар!G9</f>
        <v>ИП Ахметов</v>
      </c>
      <c r="E1" s="9"/>
    </row>
    <row r="2" spans="1:5" ht="14.25">
      <c r="A2" s="26" t="s">
        <v>153</v>
      </c>
      <c r="B2" s="928">
        <f>Деклар!D5</f>
        <v>111111111111</v>
      </c>
      <c r="C2" s="928"/>
      <c r="D2" s="32"/>
      <c r="E2" s="74"/>
    </row>
    <row r="3" spans="1:5" ht="14.25">
      <c r="A3" s="26" t="s">
        <v>565</v>
      </c>
      <c r="B3" s="74"/>
      <c r="C3" s="273" t="str">
        <f>Деклар!G7</f>
        <v>2020 год</v>
      </c>
      <c r="D3" s="74"/>
      <c r="E3" s="79"/>
    </row>
    <row r="4" spans="1:5" ht="15.75" customHeight="1">
      <c r="A4" s="1025" t="s">
        <v>114</v>
      </c>
      <c r="B4" s="1025"/>
      <c r="C4" s="1025"/>
      <c r="D4" s="1025"/>
      <c r="E4" s="1025"/>
    </row>
    <row r="5" spans="1:5" ht="23.25" customHeight="1">
      <c r="A5" s="933" t="s">
        <v>784</v>
      </c>
      <c r="B5" s="933"/>
      <c r="C5" s="933"/>
      <c r="D5" s="933"/>
      <c r="E5" s="933"/>
    </row>
    <row r="6" spans="1:5" ht="12.75" customHeight="1">
      <c r="A6" s="75"/>
      <c r="B6" s="75"/>
      <c r="C6" s="75"/>
      <c r="D6" s="75"/>
      <c r="E6" s="75"/>
    </row>
    <row r="7" spans="1:5" ht="84" customHeight="1">
      <c r="A7" s="1258" t="s">
        <v>522</v>
      </c>
      <c r="B7" s="1258"/>
      <c r="C7" s="1258"/>
      <c r="D7" s="1258"/>
      <c r="E7" s="1258"/>
    </row>
    <row r="8" spans="1:5" ht="18.75" customHeight="1">
      <c r="A8" s="75"/>
      <c r="B8" s="1255" t="s">
        <v>523</v>
      </c>
      <c r="C8" s="1255"/>
      <c r="D8" s="1255" t="s">
        <v>525</v>
      </c>
      <c r="E8" s="1255"/>
    </row>
    <row r="9" spans="1:5" ht="13.5" customHeight="1">
      <c r="A9" s="75"/>
      <c r="B9" s="80" t="s">
        <v>524</v>
      </c>
      <c r="C9" s="80" t="s">
        <v>152</v>
      </c>
      <c r="D9" s="80" t="s">
        <v>304</v>
      </c>
      <c r="E9" s="80" t="s">
        <v>526</v>
      </c>
    </row>
    <row r="10" spans="1:5" ht="13.5" customHeight="1">
      <c r="A10" s="75"/>
      <c r="B10" s="742"/>
      <c r="C10" s="742"/>
      <c r="D10" s="742"/>
      <c r="E10" s="742"/>
    </row>
    <row r="11" spans="1:5" ht="13.5" customHeight="1">
      <c r="A11" s="75"/>
      <c r="B11" s="742"/>
      <c r="C11" s="742"/>
      <c r="D11" s="742"/>
      <c r="E11" s="742"/>
    </row>
    <row r="12" spans="1:5" ht="13.5" customHeight="1">
      <c r="A12" s="75"/>
      <c r="B12" s="742"/>
      <c r="C12" s="742"/>
      <c r="D12" s="742"/>
      <c r="E12" s="742"/>
    </row>
    <row r="13" spans="1:5" ht="13.5" customHeight="1">
      <c r="A13" s="75"/>
      <c r="B13" s="742"/>
      <c r="C13" s="742"/>
      <c r="D13" s="742"/>
      <c r="E13" s="742"/>
    </row>
    <row r="14" spans="1:5" ht="12.75" customHeight="1" thickBot="1">
      <c r="A14" s="75"/>
      <c r="B14" s="555"/>
      <c r="C14" s="555"/>
      <c r="D14" s="555"/>
      <c r="E14" s="555"/>
    </row>
    <row r="15" spans="1:5" ht="21.75" customHeight="1" thickBot="1">
      <c r="A15" s="75"/>
      <c r="B15" s="238" t="s">
        <v>527</v>
      </c>
      <c r="C15" s="240">
        <f>SUM(C10:C14)</f>
        <v>0</v>
      </c>
      <c r="D15" s="100" t="s">
        <v>528</v>
      </c>
      <c r="E15" s="240">
        <f>SUM(E10:E14)</f>
        <v>0</v>
      </c>
    </row>
    <row r="16" spans="1:5" ht="33.75" customHeight="1" thickBot="1">
      <c r="A16" s="75"/>
      <c r="B16" s="1256" t="s">
        <v>781</v>
      </c>
      <c r="C16" s="1256"/>
      <c r="D16" s="1257"/>
      <c r="E16" s="239">
        <f>C15-E15</f>
        <v>0</v>
      </c>
    </row>
    <row r="17" spans="1:5" ht="12.75" customHeight="1">
      <c r="A17" s="75"/>
      <c r="B17" s="79"/>
      <c r="C17" s="79"/>
      <c r="D17" s="79"/>
      <c r="E17" s="79"/>
    </row>
    <row r="18" spans="1:5" ht="51" customHeight="1" thickBot="1">
      <c r="A18" s="1258" t="s">
        <v>529</v>
      </c>
      <c r="B18" s="1258"/>
      <c r="C18" s="1258"/>
      <c r="D18" s="1258"/>
      <c r="E18" s="1258"/>
    </row>
    <row r="19" spans="1:5" ht="108" customHeight="1" thickBot="1">
      <c r="A19" s="233" t="s">
        <v>242</v>
      </c>
      <c r="B19" s="229" t="s">
        <v>530</v>
      </c>
      <c r="C19" s="230" t="s">
        <v>531</v>
      </c>
      <c r="D19" s="241" t="s">
        <v>532</v>
      </c>
      <c r="E19" s="231" t="s">
        <v>533</v>
      </c>
    </row>
    <row r="20" spans="1:5" ht="13.5" thickBot="1">
      <c r="A20" s="48">
        <v>1</v>
      </c>
      <c r="B20" s="48">
        <v>2</v>
      </c>
      <c r="C20" s="48">
        <v>3</v>
      </c>
      <c r="D20" s="175">
        <v>4</v>
      </c>
      <c r="E20" s="65">
        <v>5</v>
      </c>
    </row>
    <row r="21" spans="1:5" ht="15" customHeight="1">
      <c r="A21" s="42"/>
      <c r="B21" s="1259" t="s">
        <v>534</v>
      </c>
      <c r="C21" s="1260"/>
      <c r="D21" s="1260"/>
      <c r="E21" s="242"/>
    </row>
    <row r="22" spans="1:5" ht="15" customHeight="1">
      <c r="A22" s="544"/>
      <c r="B22" s="604"/>
      <c r="C22" s="604"/>
      <c r="D22" s="606"/>
      <c r="E22" s="743"/>
    </row>
    <row r="23" spans="1:5" ht="15" customHeight="1">
      <c r="A23" s="544"/>
      <c r="B23" s="604"/>
      <c r="C23" s="604"/>
      <c r="D23" s="606"/>
      <c r="E23" s="743"/>
    </row>
    <row r="24" spans="1:5" ht="15" customHeight="1" thickBot="1">
      <c r="A24" s="584"/>
      <c r="B24" s="744"/>
      <c r="C24" s="744"/>
      <c r="D24" s="745"/>
      <c r="E24" s="746"/>
    </row>
    <row r="25" spans="1:5" ht="15" customHeight="1" thickBot="1">
      <c r="A25" s="43"/>
      <c r="B25" s="1253" t="s">
        <v>262</v>
      </c>
      <c r="C25" s="1254"/>
      <c r="D25" s="1254"/>
      <c r="E25" s="243">
        <f>SUM(E22:E24)</f>
        <v>0</v>
      </c>
    </row>
    <row r="26" spans="1:5" ht="15" customHeight="1">
      <c r="A26" s="42"/>
      <c r="B26" s="1248" t="s">
        <v>535</v>
      </c>
      <c r="C26" s="1249"/>
      <c r="D26" s="1249"/>
      <c r="E26" s="242"/>
    </row>
    <row r="27" spans="1:5" ht="15" customHeight="1">
      <c r="A27" s="544"/>
      <c r="B27" s="747"/>
      <c r="C27" s="748"/>
      <c r="D27" s="749"/>
      <c r="E27" s="743"/>
    </row>
    <row r="28" spans="1:5" ht="15" customHeight="1">
      <c r="A28" s="544"/>
      <c r="B28" s="747"/>
      <c r="C28" s="748"/>
      <c r="D28" s="749"/>
      <c r="E28" s="743"/>
    </row>
    <row r="29" spans="1:5" ht="15" customHeight="1" thickBot="1">
      <c r="A29" s="584"/>
      <c r="B29" s="750"/>
      <c r="C29" s="751"/>
      <c r="D29" s="752"/>
      <c r="E29" s="746"/>
    </row>
    <row r="30" spans="1:5" ht="15" customHeight="1" thickBot="1">
      <c r="A30" s="43"/>
      <c r="B30" s="1250" t="s">
        <v>118</v>
      </c>
      <c r="C30" s="1251"/>
      <c r="D30" s="1251"/>
      <c r="E30" s="243">
        <f>SUM(E27:E29)</f>
        <v>0</v>
      </c>
    </row>
    <row r="31" spans="1:5" ht="15" customHeight="1">
      <c r="A31" s="42"/>
      <c r="B31" s="1248" t="s">
        <v>536</v>
      </c>
      <c r="C31" s="1249"/>
      <c r="D31" s="1249"/>
      <c r="E31" s="242"/>
    </row>
    <row r="32" spans="1:5" ht="15">
      <c r="A32" s="539"/>
      <c r="B32" s="609"/>
      <c r="C32" s="610"/>
      <c r="D32" s="611"/>
      <c r="E32" s="753"/>
    </row>
    <row r="33" spans="1:7" ht="15">
      <c r="A33" s="539"/>
      <c r="B33" s="609"/>
      <c r="C33" s="610"/>
      <c r="D33" s="611"/>
      <c r="E33" s="753"/>
    </row>
    <row r="34" spans="1:7" ht="13.5" thickBot="1">
      <c r="A34" s="557"/>
      <c r="B34" s="557"/>
      <c r="C34" s="578"/>
      <c r="D34" s="647"/>
      <c r="E34" s="634"/>
    </row>
    <row r="35" spans="1:7" ht="16.5" customHeight="1" thickBot="1">
      <c r="A35" s="160"/>
      <c r="B35" s="937" t="s">
        <v>537</v>
      </c>
      <c r="C35" s="938"/>
      <c r="D35" s="938"/>
      <c r="E35" s="10">
        <f>SUM(E32:E34)</f>
        <v>0</v>
      </c>
    </row>
    <row r="36" spans="1:7" ht="48.75" customHeight="1" thickBot="1">
      <c r="A36" s="43"/>
      <c r="B36" s="945" t="s">
        <v>885</v>
      </c>
      <c r="C36" s="946"/>
      <c r="D36" s="946"/>
      <c r="E36" s="121">
        <f>E25+E30+E35</f>
        <v>0</v>
      </c>
    </row>
    <row r="38" spans="1:7" ht="18.75" customHeight="1">
      <c r="A38" s="1252" t="s">
        <v>782</v>
      </c>
      <c r="B38" s="1252"/>
      <c r="C38" s="1252"/>
      <c r="D38" s="1252"/>
      <c r="E38" s="1252"/>
    </row>
    <row r="39" spans="1:7">
      <c r="A39" s="83" t="s">
        <v>538</v>
      </c>
      <c r="B39" s="1245" t="s">
        <v>785</v>
      </c>
      <c r="C39" s="1245"/>
      <c r="D39" s="1245"/>
      <c r="E39" s="78">
        <f>Деклар!Q63</f>
        <v>-53550</v>
      </c>
    </row>
    <row r="40" spans="1:7">
      <c r="A40" s="83" t="s">
        <v>539</v>
      </c>
      <c r="B40" s="944" t="s">
        <v>886</v>
      </c>
      <c r="C40" s="1245"/>
      <c r="D40" s="1245"/>
      <c r="E40" s="78">
        <f>IF(E39&gt;0,E39*0.04,0)</f>
        <v>0</v>
      </c>
    </row>
    <row r="41" spans="1:7" ht="26.25" thickBot="1">
      <c r="A41" s="38" t="s">
        <v>540</v>
      </c>
      <c r="B41" s="1246" t="s">
        <v>541</v>
      </c>
      <c r="C41" s="1246"/>
      <c r="D41" s="1246"/>
      <c r="E41" s="114">
        <f>E16+E36</f>
        <v>0</v>
      </c>
      <c r="F41" s="83" t="s">
        <v>858</v>
      </c>
      <c r="G41" s="83" t="s">
        <v>859</v>
      </c>
    </row>
    <row r="42" spans="1:7" ht="33.75" customHeight="1" thickBot="1">
      <c r="A42" s="160" t="s">
        <v>542</v>
      </c>
      <c r="B42" s="1024" t="s">
        <v>783</v>
      </c>
      <c r="C42" s="1024"/>
      <c r="D42" s="1247"/>
      <c r="E42" s="244">
        <f>IF(E41&lt;E40,E41,E40)</f>
        <v>0</v>
      </c>
      <c r="F42" s="539"/>
      <c r="G42" s="82">
        <f>E42-F42</f>
        <v>0</v>
      </c>
    </row>
    <row r="45" spans="1:7" ht="25.5" customHeight="1">
      <c r="B45" s="69" t="s">
        <v>119</v>
      </c>
      <c r="C45" s="12"/>
      <c r="D45" s="12"/>
    </row>
    <row r="46" spans="1:7">
      <c r="C46" s="7" t="s">
        <v>120</v>
      </c>
      <c r="D46" s="7" t="s">
        <v>218</v>
      </c>
    </row>
  </sheetData>
  <mergeCells count="20">
    <mergeCell ref="B25:D25"/>
    <mergeCell ref="B2:C2"/>
    <mergeCell ref="B8:C8"/>
    <mergeCell ref="D8:E8"/>
    <mergeCell ref="B16:D16"/>
    <mergeCell ref="A18:E18"/>
    <mergeCell ref="A7:E7"/>
    <mergeCell ref="A5:E5"/>
    <mergeCell ref="A4:E4"/>
    <mergeCell ref="B21:D21"/>
    <mergeCell ref="B39:D39"/>
    <mergeCell ref="B40:D40"/>
    <mergeCell ref="B41:D41"/>
    <mergeCell ref="B42:D42"/>
    <mergeCell ref="B26:D26"/>
    <mergeCell ref="B30:D30"/>
    <mergeCell ref="B31:D31"/>
    <mergeCell ref="B35:D35"/>
    <mergeCell ref="B36:D36"/>
    <mergeCell ref="A38:E3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F19" sqref="F19"/>
    </sheetView>
  </sheetViews>
  <sheetFormatPr defaultColWidth="12.7109375" defaultRowHeight="12.75"/>
  <cols>
    <col min="1" max="1" width="5" style="5" customWidth="1"/>
    <col min="2" max="2" width="25" style="5" customWidth="1"/>
    <col min="3" max="3" width="31.28515625" style="7" customWidth="1"/>
    <col min="4" max="4" width="12.7109375" style="7"/>
    <col min="5" max="5" width="14.5703125" style="7" customWidth="1"/>
    <col min="6" max="6" width="15.140625" style="7" customWidth="1"/>
    <col min="7" max="8" width="14.85546875" style="5" customWidth="1"/>
    <col min="9" max="16384" width="12.7109375" style="5"/>
  </cols>
  <sheetData>
    <row r="1" spans="1:8">
      <c r="A1" s="36" t="s">
        <v>581</v>
      </c>
      <c r="B1" s="36"/>
      <c r="C1" s="36"/>
      <c r="D1" s="36" t="str">
        <f>Деклар!G9</f>
        <v>ИП Ахметов</v>
      </c>
      <c r="E1" s="9"/>
      <c r="F1" s="9"/>
    </row>
    <row r="2" spans="1:8" ht="14.25">
      <c r="A2" s="26" t="s">
        <v>153</v>
      </c>
      <c r="B2" s="928">
        <f>Деклар!D5</f>
        <v>111111111111</v>
      </c>
      <c r="C2" s="928"/>
      <c r="D2" s="32"/>
      <c r="E2" s="928"/>
      <c r="F2" s="928"/>
    </row>
    <row r="3" spans="1:8" ht="14.25">
      <c r="A3" s="26" t="s">
        <v>565</v>
      </c>
      <c r="B3" s="74"/>
      <c r="C3" s="74" t="str">
        <f>Деклар!G7</f>
        <v>2020 год</v>
      </c>
      <c r="D3" s="74"/>
      <c r="E3" s="79"/>
      <c r="F3" s="79"/>
    </row>
    <row r="4" spans="1:8" ht="15.75" customHeight="1">
      <c r="A4" s="1025" t="s">
        <v>114</v>
      </c>
      <c r="B4" s="1025"/>
      <c r="C4" s="1025"/>
      <c r="D4" s="1025"/>
      <c r="E4" s="1025"/>
      <c r="F4" s="1025"/>
    </row>
    <row r="5" spans="1:8" ht="27" customHeight="1">
      <c r="A5" s="933" t="s">
        <v>793</v>
      </c>
      <c r="B5" s="933"/>
      <c r="C5" s="933"/>
      <c r="D5" s="933"/>
      <c r="E5" s="933"/>
      <c r="F5" s="933"/>
    </row>
    <row r="6" spans="1:8" ht="13.5" customHeight="1" thickBot="1">
      <c r="A6" s="1026"/>
      <c r="B6" s="1026"/>
      <c r="C6" s="1026"/>
      <c r="D6" s="1026"/>
      <c r="E6" s="1026"/>
      <c r="F6" s="1026"/>
    </row>
    <row r="7" spans="1:8" ht="71.25" customHeight="1" thickBot="1">
      <c r="A7" s="245" t="s">
        <v>242</v>
      </c>
      <c r="B7" s="246" t="s">
        <v>543</v>
      </c>
      <c r="C7" s="246" t="s">
        <v>491</v>
      </c>
      <c r="D7" s="331" t="s">
        <v>544</v>
      </c>
      <c r="E7" s="332" t="s">
        <v>545</v>
      </c>
      <c r="F7" s="330" t="s">
        <v>786</v>
      </c>
    </row>
    <row r="8" spans="1:8" ht="16.5" customHeight="1" thickBot="1">
      <c r="A8" s="48">
        <v>1</v>
      </c>
      <c r="B8" s="48">
        <v>2</v>
      </c>
      <c r="C8" s="48">
        <v>3</v>
      </c>
      <c r="D8" s="48">
        <v>4</v>
      </c>
      <c r="E8" s="175">
        <v>5</v>
      </c>
      <c r="F8" s="65">
        <v>6</v>
      </c>
    </row>
    <row r="9" spans="1:8" ht="16.5" customHeight="1">
      <c r="A9" s="1261"/>
      <c r="B9" s="1264"/>
      <c r="C9" s="754" t="s">
        <v>546</v>
      </c>
      <c r="D9" s="755"/>
      <c r="E9" s="756"/>
      <c r="F9" s="232">
        <f t="shared" ref="F9:F16" si="0">IF(D9&lt;E9,D9,E9)</f>
        <v>0</v>
      </c>
    </row>
    <row r="10" spans="1:8" ht="16.5" customHeight="1">
      <c r="A10" s="1262"/>
      <c r="B10" s="1265"/>
      <c r="C10" s="610" t="s">
        <v>547</v>
      </c>
      <c r="D10" s="609"/>
      <c r="E10" s="611"/>
      <c r="F10" s="232">
        <f t="shared" si="0"/>
        <v>0</v>
      </c>
    </row>
    <row r="11" spans="1:8" ht="16.5" customHeight="1">
      <c r="A11" s="1262"/>
      <c r="B11" s="1265"/>
      <c r="C11" s="538" t="s">
        <v>548</v>
      </c>
      <c r="D11" s="614"/>
      <c r="E11" s="577"/>
      <c r="F11" s="232">
        <f t="shared" si="0"/>
        <v>0</v>
      </c>
    </row>
    <row r="12" spans="1:8" ht="16.5" customHeight="1" thickBot="1">
      <c r="A12" s="1263"/>
      <c r="B12" s="1266"/>
      <c r="C12" s="702" t="s">
        <v>549</v>
      </c>
      <c r="D12" s="757"/>
      <c r="E12" s="703"/>
      <c r="F12" s="334">
        <f t="shared" si="0"/>
        <v>0</v>
      </c>
    </row>
    <row r="13" spans="1:8" ht="15" customHeight="1">
      <c r="A13" s="1261"/>
      <c r="B13" s="1264"/>
      <c r="C13" s="754" t="s">
        <v>546</v>
      </c>
      <c r="D13" s="755"/>
      <c r="E13" s="756"/>
      <c r="F13" s="333">
        <f t="shared" si="0"/>
        <v>0</v>
      </c>
    </row>
    <row r="14" spans="1:8" ht="15">
      <c r="A14" s="1262"/>
      <c r="B14" s="1265"/>
      <c r="C14" s="610" t="s">
        <v>547</v>
      </c>
      <c r="D14" s="609"/>
      <c r="E14" s="611"/>
      <c r="F14" s="232">
        <f t="shared" si="0"/>
        <v>0</v>
      </c>
    </row>
    <row r="15" spans="1:8" ht="15.75" customHeight="1">
      <c r="A15" s="1262"/>
      <c r="B15" s="1265"/>
      <c r="C15" s="538" t="s">
        <v>548</v>
      </c>
      <c r="D15" s="614"/>
      <c r="E15" s="577"/>
      <c r="F15" s="232">
        <f t="shared" si="0"/>
        <v>0</v>
      </c>
    </row>
    <row r="16" spans="1:8" ht="26.25" thickBot="1">
      <c r="A16" s="1263"/>
      <c r="B16" s="1266"/>
      <c r="C16" s="702" t="s">
        <v>549</v>
      </c>
      <c r="D16" s="757"/>
      <c r="E16" s="675"/>
      <c r="F16" s="334">
        <f t="shared" si="0"/>
        <v>0</v>
      </c>
      <c r="G16" s="83" t="s">
        <v>858</v>
      </c>
      <c r="H16" s="83" t="s">
        <v>859</v>
      </c>
    </row>
    <row r="17" spans="1:8" ht="25.5" customHeight="1" thickBot="1">
      <c r="A17" s="43"/>
      <c r="B17" s="945" t="s">
        <v>787</v>
      </c>
      <c r="C17" s="946"/>
      <c r="D17" s="946"/>
      <c r="E17" s="946"/>
      <c r="F17" s="122">
        <f>SUM(F9:F16)</f>
        <v>0</v>
      </c>
      <c r="G17" s="539"/>
      <c r="H17" s="82">
        <f>F17-G17</f>
        <v>0</v>
      </c>
    </row>
    <row r="19" spans="1:8" ht="25.5" customHeight="1">
      <c r="B19" s="69" t="s">
        <v>119</v>
      </c>
      <c r="C19" s="12"/>
      <c r="D19" s="12"/>
    </row>
    <row r="20" spans="1:8">
      <c r="C20" s="7" t="s">
        <v>120</v>
      </c>
      <c r="D20" s="7" t="s">
        <v>218</v>
      </c>
    </row>
  </sheetData>
  <mergeCells count="10">
    <mergeCell ref="B17:E17"/>
    <mergeCell ref="A13:A16"/>
    <mergeCell ref="B13:B16"/>
    <mergeCell ref="A9:A12"/>
    <mergeCell ref="B9:B12"/>
    <mergeCell ref="B2:C2"/>
    <mergeCell ref="E2:F2"/>
    <mergeCell ref="A4:F4"/>
    <mergeCell ref="A5:F5"/>
    <mergeCell ref="A6:F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13" sqref="F13"/>
    </sheetView>
  </sheetViews>
  <sheetFormatPr defaultRowHeight="15"/>
  <cols>
    <col min="2" max="2" width="46.85546875" customWidth="1"/>
    <col min="3" max="3" width="19.140625" customWidth="1"/>
    <col min="4" max="4" width="18" customWidth="1"/>
    <col min="5" max="5" width="16.140625" customWidth="1"/>
    <col min="6" max="7" width="11.7109375" customWidth="1"/>
  </cols>
  <sheetData>
    <row r="1" spans="1:7" s="5" customFormat="1" ht="12.75">
      <c r="A1" s="36" t="s">
        <v>581</v>
      </c>
      <c r="B1" s="36"/>
      <c r="C1" s="36"/>
      <c r="D1" s="36" t="str">
        <f>Деклар!G9</f>
        <v>ИП Ахметов</v>
      </c>
      <c r="E1" s="9"/>
    </row>
    <row r="2" spans="1:7" s="5" customFormat="1" ht="14.25">
      <c r="A2" s="26" t="s">
        <v>153</v>
      </c>
      <c r="B2" s="928">
        <f>Деклар!D5</f>
        <v>111111111111</v>
      </c>
      <c r="C2" s="928"/>
      <c r="D2" s="32"/>
      <c r="E2" s="291"/>
    </row>
    <row r="3" spans="1:7" s="5" customFormat="1" ht="14.25">
      <c r="A3" s="26" t="s">
        <v>565</v>
      </c>
      <c r="B3" s="291"/>
      <c r="C3" s="291" t="str">
        <f>Деклар!G7</f>
        <v>2020 год</v>
      </c>
      <c r="D3" s="291"/>
      <c r="E3" s="293"/>
    </row>
    <row r="4" spans="1:7" s="5" customFormat="1" ht="15.75" customHeight="1">
      <c r="A4" s="1025" t="s">
        <v>114</v>
      </c>
      <c r="B4" s="1025"/>
      <c r="C4" s="1025"/>
      <c r="D4" s="1025"/>
      <c r="E4" s="1025"/>
    </row>
    <row r="5" spans="1:7" s="5" customFormat="1" ht="40.5" customHeight="1">
      <c r="A5" s="1270" t="s">
        <v>803</v>
      </c>
      <c r="B5" s="1270"/>
      <c r="C5" s="1270"/>
      <c r="D5" s="1270"/>
      <c r="E5" s="1270"/>
    </row>
    <row r="6" spans="1:7" ht="15.75" thickBot="1"/>
    <row r="7" spans="1:7" ht="95.25" customHeight="1">
      <c r="A7" s="335" t="s">
        <v>794</v>
      </c>
      <c r="B7" s="1271" t="s">
        <v>286</v>
      </c>
      <c r="C7" s="1271" t="s">
        <v>796</v>
      </c>
      <c r="D7" s="1271" t="s">
        <v>797</v>
      </c>
      <c r="E7" s="1271" t="s">
        <v>798</v>
      </c>
    </row>
    <row r="8" spans="1:7" ht="16.5" thickBot="1">
      <c r="A8" s="336" t="s">
        <v>795</v>
      </c>
      <c r="B8" s="1272"/>
      <c r="C8" s="1272"/>
      <c r="D8" s="1272"/>
      <c r="E8" s="1272"/>
    </row>
    <row r="9" spans="1:7" ht="16.5" thickBot="1">
      <c r="A9" s="336">
        <v>1</v>
      </c>
      <c r="B9" s="337">
        <v>2</v>
      </c>
      <c r="C9" s="337">
        <v>3</v>
      </c>
      <c r="D9" s="337">
        <v>4</v>
      </c>
      <c r="E9" s="337">
        <v>5</v>
      </c>
    </row>
    <row r="10" spans="1:7" ht="35.25" customHeight="1" thickBot="1">
      <c r="A10" s="758">
        <v>1</v>
      </c>
      <c r="B10" s="673" t="s">
        <v>799</v>
      </c>
      <c r="C10" s="673"/>
      <c r="D10" s="338">
        <v>2</v>
      </c>
      <c r="E10" s="338">
        <f>C10*D10</f>
        <v>0</v>
      </c>
    </row>
    <row r="11" spans="1:7" ht="35.25" customHeight="1" thickBot="1">
      <c r="A11" s="758">
        <v>2</v>
      </c>
      <c r="B11" s="673" t="s">
        <v>800</v>
      </c>
      <c r="C11" s="673"/>
      <c r="D11" s="338">
        <v>0.5</v>
      </c>
      <c r="E11" s="338">
        <f t="shared" ref="E11:E12" si="0">C11*D11</f>
        <v>0</v>
      </c>
    </row>
    <row r="12" spans="1:7" ht="35.25" customHeight="1" thickBot="1">
      <c r="A12" s="758">
        <v>3</v>
      </c>
      <c r="B12" s="673" t="s">
        <v>801</v>
      </c>
      <c r="C12" s="673"/>
      <c r="D12" s="338">
        <v>0.5</v>
      </c>
      <c r="E12" s="338">
        <f t="shared" si="0"/>
        <v>0</v>
      </c>
      <c r="F12" s="83" t="s">
        <v>858</v>
      </c>
      <c r="G12" s="83" t="s">
        <v>859</v>
      </c>
    </row>
    <row r="13" spans="1:7" ht="47.25" customHeight="1" thickBot="1">
      <c r="A13" s="339"/>
      <c r="B13" s="1267" t="s">
        <v>802</v>
      </c>
      <c r="C13" s="1268"/>
      <c r="D13" s="1269"/>
      <c r="E13" s="341">
        <f>SUM(E10:E12)</f>
        <v>0</v>
      </c>
      <c r="F13" s="539"/>
      <c r="G13" s="82">
        <f>E13-F13</f>
        <v>0</v>
      </c>
    </row>
    <row r="14" spans="1:7" ht="15.75">
      <c r="A14" s="340"/>
    </row>
  </sheetData>
  <mergeCells count="8">
    <mergeCell ref="B13:D13"/>
    <mergeCell ref="B2:C2"/>
    <mergeCell ref="A4:E4"/>
    <mergeCell ref="A5:E5"/>
    <mergeCell ref="B7:B8"/>
    <mergeCell ref="C7:C8"/>
    <mergeCell ref="D7:D8"/>
    <mergeCell ref="E7:E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F14" sqref="F14"/>
    </sheetView>
  </sheetViews>
  <sheetFormatPr defaultRowHeight="15"/>
  <cols>
    <col min="1" max="1" width="8.7109375" customWidth="1"/>
    <col min="2" max="2" width="44.7109375" customWidth="1"/>
    <col min="3" max="3" width="24.85546875" customWidth="1"/>
    <col min="4" max="4" width="23.85546875" customWidth="1"/>
    <col min="5" max="5" width="25.5703125" customWidth="1"/>
    <col min="6" max="6" width="25.42578125" customWidth="1"/>
    <col min="7" max="8" width="15.7109375" customWidth="1"/>
  </cols>
  <sheetData>
    <row r="1" spans="1:6" s="5" customFormat="1" ht="12.75">
      <c r="A1" s="36" t="s">
        <v>581</v>
      </c>
      <c r="B1" s="36"/>
      <c r="C1" s="36"/>
      <c r="D1" s="36" t="str">
        <f>Деклар!G9</f>
        <v>ИП Ахметов</v>
      </c>
      <c r="E1" s="9"/>
    </row>
    <row r="2" spans="1:6" s="5" customFormat="1" ht="14.25">
      <c r="A2" s="26" t="s">
        <v>153</v>
      </c>
      <c r="B2" s="928">
        <f>Деклар!D5</f>
        <v>111111111111</v>
      </c>
      <c r="C2" s="928"/>
      <c r="D2" s="32"/>
      <c r="E2" s="291"/>
    </row>
    <row r="3" spans="1:6" s="5" customFormat="1" ht="14.25">
      <c r="A3" s="26" t="s">
        <v>565</v>
      </c>
      <c r="B3" s="291"/>
      <c r="C3" s="291" t="str">
        <f>Деклар!G7</f>
        <v>2020 год</v>
      </c>
      <c r="D3" s="291"/>
      <c r="E3" s="293"/>
    </row>
    <row r="4" spans="1:6" s="5" customFormat="1" ht="15.75" customHeight="1">
      <c r="A4" s="1025" t="s">
        <v>114</v>
      </c>
      <c r="B4" s="1025"/>
      <c r="C4" s="1025"/>
      <c r="D4" s="1025"/>
      <c r="E4" s="1025"/>
    </row>
    <row r="5" spans="1:6" s="5" customFormat="1" ht="40.5" customHeight="1">
      <c r="A5" s="1270" t="s">
        <v>839</v>
      </c>
      <c r="B5" s="1270"/>
      <c r="C5" s="1270"/>
      <c r="D5" s="1270"/>
      <c r="E5" s="1270"/>
    </row>
    <row r="6" spans="1:6" ht="15.75" thickBot="1"/>
    <row r="7" spans="1:6" ht="93.75" customHeight="1">
      <c r="A7" s="343" t="s">
        <v>794</v>
      </c>
      <c r="B7" s="1276" t="s">
        <v>504</v>
      </c>
      <c r="C7" s="1276" t="s">
        <v>805</v>
      </c>
      <c r="D7" s="1276" t="s">
        <v>806</v>
      </c>
      <c r="E7" s="1276" t="s">
        <v>807</v>
      </c>
      <c r="F7" s="1276" t="s">
        <v>838</v>
      </c>
    </row>
    <row r="8" spans="1:6" ht="16.5" thickBot="1">
      <c r="A8" s="344" t="s">
        <v>795</v>
      </c>
      <c r="B8" s="1277"/>
      <c r="C8" s="1277"/>
      <c r="D8" s="1277"/>
      <c r="E8" s="1277"/>
      <c r="F8" s="1277"/>
    </row>
    <row r="9" spans="1:6" ht="16.5" thickBot="1">
      <c r="A9" s="344">
        <v>1</v>
      </c>
      <c r="B9" s="345">
        <v>2</v>
      </c>
      <c r="C9" s="345">
        <v>3</v>
      </c>
      <c r="D9" s="345">
        <v>4</v>
      </c>
      <c r="E9" s="345">
        <v>5</v>
      </c>
      <c r="F9" s="345">
        <v>6</v>
      </c>
    </row>
    <row r="10" spans="1:6" ht="32.25" customHeight="1" thickBot="1">
      <c r="A10" s="758">
        <v>1</v>
      </c>
      <c r="B10" s="673" t="s">
        <v>808</v>
      </c>
      <c r="C10" s="759" t="s">
        <v>809</v>
      </c>
      <c r="D10" s="673" t="s">
        <v>810</v>
      </c>
      <c r="E10" s="759"/>
      <c r="F10" s="290" t="s">
        <v>895</v>
      </c>
    </row>
    <row r="11" spans="1:6" ht="32.25" customHeight="1" thickBot="1">
      <c r="A11" s="758">
        <v>2</v>
      </c>
      <c r="B11" s="673" t="s">
        <v>811</v>
      </c>
      <c r="C11" s="759" t="s">
        <v>809</v>
      </c>
      <c r="D11" s="673" t="s">
        <v>812</v>
      </c>
      <c r="E11" s="673"/>
      <c r="F11" s="290" t="s">
        <v>895</v>
      </c>
    </row>
    <row r="12" spans="1:6" ht="32.25" customHeight="1" thickBot="1">
      <c r="A12" s="758">
        <v>3</v>
      </c>
      <c r="B12" s="673" t="s">
        <v>813</v>
      </c>
      <c r="C12" s="759" t="s">
        <v>814</v>
      </c>
      <c r="D12" s="673"/>
      <c r="E12" s="760"/>
      <c r="F12" s="760"/>
    </row>
    <row r="13" spans="1:6" ht="30" customHeight="1" thickBot="1">
      <c r="A13" s="758">
        <v>4</v>
      </c>
      <c r="B13" s="673" t="s">
        <v>815</v>
      </c>
      <c r="C13" s="759" t="s">
        <v>816</v>
      </c>
      <c r="D13" s="673"/>
      <c r="E13" s="760"/>
      <c r="F13" s="760"/>
    </row>
    <row r="14" spans="1:6" ht="48" customHeight="1" thickBot="1">
      <c r="A14" s="758">
        <v>5</v>
      </c>
      <c r="B14" s="673" t="s">
        <v>817</v>
      </c>
      <c r="C14" s="759" t="s">
        <v>818</v>
      </c>
      <c r="D14" s="673"/>
      <c r="E14" s="760"/>
      <c r="F14" s="760"/>
    </row>
    <row r="15" spans="1:6" ht="33" customHeight="1" thickBot="1">
      <c r="A15" s="758">
        <v>6</v>
      </c>
      <c r="B15" s="673" t="s">
        <v>819</v>
      </c>
      <c r="C15" s="673"/>
      <c r="D15" s="673"/>
      <c r="E15" s="760"/>
      <c r="F15" s="760"/>
    </row>
    <row r="16" spans="1:6" ht="31.5" customHeight="1" thickBot="1">
      <c r="A16" s="758">
        <v>7</v>
      </c>
      <c r="B16" s="673" t="s">
        <v>820</v>
      </c>
      <c r="C16" s="759" t="s">
        <v>821</v>
      </c>
      <c r="D16" s="673"/>
      <c r="E16" s="673"/>
      <c r="F16" s="673"/>
    </row>
    <row r="17" spans="1:8" ht="51" customHeight="1" thickBot="1">
      <c r="A17" s="758">
        <v>8</v>
      </c>
      <c r="B17" s="673" t="s">
        <v>822</v>
      </c>
      <c r="C17" s="759" t="s">
        <v>823</v>
      </c>
      <c r="D17" s="673"/>
      <c r="E17" s="673"/>
      <c r="F17" s="673"/>
    </row>
    <row r="18" spans="1:8" ht="33" customHeight="1" thickBot="1">
      <c r="A18" s="758">
        <v>9</v>
      </c>
      <c r="B18" s="673" t="s">
        <v>824</v>
      </c>
      <c r="C18" s="759" t="s">
        <v>825</v>
      </c>
      <c r="D18" s="673"/>
      <c r="E18" s="673"/>
      <c r="F18" s="673"/>
    </row>
    <row r="19" spans="1:8" ht="48" customHeight="1" thickBot="1">
      <c r="A19" s="758">
        <v>10</v>
      </c>
      <c r="B19" s="673" t="s">
        <v>826</v>
      </c>
      <c r="C19" s="759" t="s">
        <v>827</v>
      </c>
      <c r="D19" s="673"/>
      <c r="E19" s="673"/>
      <c r="F19" s="673"/>
    </row>
    <row r="20" spans="1:8" ht="36.75" customHeight="1" thickBot="1">
      <c r="A20" s="758">
        <v>11</v>
      </c>
      <c r="B20" s="673" t="s">
        <v>828</v>
      </c>
      <c r="C20" s="759" t="s">
        <v>829</v>
      </c>
      <c r="D20" s="673"/>
      <c r="E20" s="673"/>
      <c r="F20" s="673"/>
    </row>
    <row r="21" spans="1:8" ht="84.75" customHeight="1" thickBot="1">
      <c r="A21" s="758">
        <v>12</v>
      </c>
      <c r="B21" s="673" t="s">
        <v>830</v>
      </c>
      <c r="C21" s="759" t="s">
        <v>831</v>
      </c>
      <c r="D21" s="673"/>
      <c r="E21" s="673"/>
      <c r="F21" s="673"/>
    </row>
    <row r="22" spans="1:8" ht="38.25" customHeight="1" thickBot="1">
      <c r="A22" s="758">
        <v>13</v>
      </c>
      <c r="B22" s="673" t="s">
        <v>832</v>
      </c>
      <c r="C22" s="759" t="s">
        <v>833</v>
      </c>
      <c r="D22" s="673"/>
      <c r="E22" s="673"/>
      <c r="F22" s="673"/>
    </row>
    <row r="23" spans="1:8" ht="59.25" customHeight="1" thickBot="1">
      <c r="A23" s="758">
        <v>14</v>
      </c>
      <c r="B23" s="673" t="s">
        <v>834</v>
      </c>
      <c r="C23" s="759" t="s">
        <v>835</v>
      </c>
      <c r="D23" s="673"/>
      <c r="E23" s="673"/>
      <c r="F23" s="673"/>
    </row>
    <row r="24" spans="1:8" ht="66" customHeight="1" thickBot="1">
      <c r="A24" s="761"/>
      <c r="B24" s="762" t="s">
        <v>836</v>
      </c>
      <c r="C24" s="673"/>
      <c r="D24" s="673"/>
      <c r="E24" s="673"/>
      <c r="F24" s="673"/>
    </row>
    <row r="25" spans="1:8" ht="16.5" thickBot="1">
      <c r="A25" s="761"/>
      <c r="B25" s="673"/>
      <c r="C25" s="673"/>
      <c r="D25" s="673"/>
      <c r="E25" s="673"/>
      <c r="F25" s="673"/>
    </row>
    <row r="26" spans="1:8" ht="27" thickBot="1">
      <c r="A26" s="761"/>
      <c r="B26" s="673"/>
      <c r="C26" s="673"/>
      <c r="D26" s="673"/>
      <c r="E26" s="673"/>
      <c r="F26" s="673"/>
      <c r="G26" s="83" t="s">
        <v>858</v>
      </c>
      <c r="H26" s="83" t="s">
        <v>859</v>
      </c>
    </row>
    <row r="27" spans="1:8" ht="31.5" customHeight="1" thickBot="1">
      <c r="A27" s="1273" t="s">
        <v>837</v>
      </c>
      <c r="B27" s="1274"/>
      <c r="C27" s="1274"/>
      <c r="D27" s="1275"/>
      <c r="E27" s="345">
        <f>SUM(E10:E26)</f>
        <v>0</v>
      </c>
      <c r="F27" s="345"/>
      <c r="G27" s="539"/>
      <c r="H27" s="82">
        <f>F27-G27</f>
        <v>0</v>
      </c>
    </row>
  </sheetData>
  <mergeCells count="9">
    <mergeCell ref="A27:D27"/>
    <mergeCell ref="F7:F8"/>
    <mergeCell ref="B2:C2"/>
    <mergeCell ref="A4:E4"/>
    <mergeCell ref="A5:E5"/>
    <mergeCell ref="B7:B8"/>
    <mergeCell ref="C7:C8"/>
    <mergeCell ref="D7:D8"/>
    <mergeCell ref="E7:E8"/>
  </mergeCells>
  <hyperlinks>
    <hyperlink ref="C10" r:id="rId1" location="sub_id=3410118" display="https://online.zakon.kz/Document/?doc_id=36148637 - sub_id=3410118"/>
    <hyperlink ref="C11" r:id="rId2" location="sub_id=3410118" display="https://online.zakon.kz/Document/?doc_id=36148637 - sub_id=3410118"/>
    <hyperlink ref="C12" r:id="rId3" location="sub_id=3410102" display="https://online.zakon.kz/Document/?doc_id=36148637 - sub_id=3410102"/>
    <hyperlink ref="C13" r:id="rId4" location="sub_id=3410103" display="https://online.zakon.kz/Document/?doc_id=36148637 - sub_id=3410103"/>
    <hyperlink ref="C14" r:id="rId5" location="sub_id=3410104" tooltip="Кодекс Республики Казахстан от 25 декабря 2017 года № 120-VI «О налогах и других обязательных платежах в бюджет (Налоговый кодекс)» (с изменениями и дополнениями по состоянию на 21.01.2019 г.)" display="https://online.zakon.kz/Document/?doc_id=36148637 - sub_id=3410104"/>
    <hyperlink ref="C16" r:id="rId6" location="sub_id=3410106" tooltip="Кодекс Республики Казахстан от 25 декабря 2017 года № 120-VI «О налогах и других обязательных платежах в бюджет (Налоговый кодекс)» (с изменениями и дополнениями по состоянию на 21.01.2019 г.)" display="https://online.zakon.kz/Document/?doc_id=36148637 - sub_id=3410106"/>
    <hyperlink ref="C17" r:id="rId7" location="sub_id=3410105" display="https://online.zakon.kz/Document/?doc_id=36148637 - sub_id=3410105"/>
    <hyperlink ref="C18" r:id="rId8" location="sub_id=3410108" display="https://online.zakon.kz/Document/?doc_id=36148637 - sub_id=3410108"/>
    <hyperlink ref="C19" r:id="rId9" location="sub_id=3410107" display="https://online.zakon.kz/Document/?doc_id=36148637 - sub_id=3410107"/>
    <hyperlink ref="C20" r:id="rId10" location="sub_id=3410111" display="https://online.zakon.kz/Document/?doc_id=36148637 - sub_id=3410111"/>
    <hyperlink ref="C21" r:id="rId11" location="sub_id=3410112" display="https://online.zakon.kz/Document/?doc_id=36148637 - sub_id=3410112"/>
    <hyperlink ref="C22" r:id="rId12" location="sub_id=3410113" display="https://online.zakon.kz/Document/?doc_id=36148637 - sub_id=3410113"/>
    <hyperlink ref="C23" r:id="rId13" location="sub_id=3410125" display="https://online.zakon.kz/Document/?doc_id=36148637 - sub_id=341012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I9" sqref="I9"/>
    </sheetView>
  </sheetViews>
  <sheetFormatPr defaultRowHeight="15.75" customHeight="1"/>
  <cols>
    <col min="1" max="1" width="6.5703125" style="5" customWidth="1"/>
    <col min="2" max="2" width="7" style="5" customWidth="1"/>
    <col min="3" max="3" width="15.140625" style="7" customWidth="1"/>
    <col min="4" max="4" width="14.5703125" style="7" customWidth="1"/>
    <col min="5" max="5" width="15.140625" style="5" customWidth="1"/>
    <col min="6" max="6" width="14" style="5" customWidth="1"/>
    <col min="7" max="7" width="12.28515625" style="5" customWidth="1"/>
    <col min="8" max="8" width="16.28515625" style="5" customWidth="1"/>
    <col min="9" max="9" width="4.140625" style="5" customWidth="1"/>
    <col min="10" max="238" width="9.140625" style="5"/>
    <col min="239" max="240" width="4.140625" style="5" customWidth="1"/>
    <col min="241" max="244" width="6.28515625" style="5" customWidth="1"/>
    <col min="245" max="245" width="1" style="5" customWidth="1"/>
    <col min="246" max="246" width="0" style="5" hidden="1" customWidth="1"/>
    <col min="247" max="248" width="4.140625" style="5" customWidth="1"/>
    <col min="249" max="249" width="5.28515625" style="5" customWidth="1"/>
    <col min="250" max="250" width="0" style="5" hidden="1" customWidth="1"/>
    <col min="251" max="253" width="3.5703125" style="5" customWidth="1"/>
    <col min="254" max="254" width="3.140625" style="5" customWidth="1"/>
    <col min="255" max="258" width="3.28515625" style="5" customWidth="1"/>
    <col min="259" max="259" width="1" style="5" customWidth="1"/>
    <col min="260" max="261" width="0" style="5" hidden="1" customWidth="1"/>
    <col min="262" max="262" width="7.42578125" style="5" customWidth="1"/>
    <col min="263" max="263" width="6.140625" style="5" customWidth="1"/>
    <col min="264" max="264" width="0" style="5" hidden="1" customWidth="1"/>
    <col min="265" max="494" width="9.140625" style="5"/>
    <col min="495" max="496" width="4.140625" style="5" customWidth="1"/>
    <col min="497" max="500" width="6.28515625" style="5" customWidth="1"/>
    <col min="501" max="501" width="1" style="5" customWidth="1"/>
    <col min="502" max="502" width="0" style="5" hidden="1" customWidth="1"/>
    <col min="503" max="504" width="4.140625" style="5" customWidth="1"/>
    <col min="505" max="505" width="5.28515625" style="5" customWidth="1"/>
    <col min="506" max="506" width="0" style="5" hidden="1" customWidth="1"/>
    <col min="507" max="509" width="3.5703125" style="5" customWidth="1"/>
    <col min="510" max="510" width="3.140625" style="5" customWidth="1"/>
    <col min="511" max="514" width="3.28515625" style="5" customWidth="1"/>
    <col min="515" max="515" width="1" style="5" customWidth="1"/>
    <col min="516" max="517" width="0" style="5" hidden="1" customWidth="1"/>
    <col min="518" max="518" width="7.42578125" style="5" customWidth="1"/>
    <col min="519" max="519" width="6.140625" style="5" customWidth="1"/>
    <col min="520" max="520" width="0" style="5" hidden="1" customWidth="1"/>
    <col min="521" max="750" width="9.140625" style="5"/>
    <col min="751" max="752" width="4.140625" style="5" customWidth="1"/>
    <col min="753" max="756" width="6.28515625" style="5" customWidth="1"/>
    <col min="757" max="757" width="1" style="5" customWidth="1"/>
    <col min="758" max="758" width="0" style="5" hidden="1" customWidth="1"/>
    <col min="759" max="760" width="4.140625" style="5" customWidth="1"/>
    <col min="761" max="761" width="5.28515625" style="5" customWidth="1"/>
    <col min="762" max="762" width="0" style="5" hidden="1" customWidth="1"/>
    <col min="763" max="765" width="3.5703125" style="5" customWidth="1"/>
    <col min="766" max="766" width="3.140625" style="5" customWidth="1"/>
    <col min="767" max="770" width="3.28515625" style="5" customWidth="1"/>
    <col min="771" max="771" width="1" style="5" customWidth="1"/>
    <col min="772" max="773" width="0" style="5" hidden="1" customWidth="1"/>
    <col min="774" max="774" width="7.42578125" style="5" customWidth="1"/>
    <col min="775" max="775" width="6.140625" style="5" customWidth="1"/>
    <col min="776" max="776" width="0" style="5" hidden="1" customWidth="1"/>
    <col min="777" max="1006" width="9.140625" style="5"/>
    <col min="1007" max="1008" width="4.140625" style="5" customWidth="1"/>
    <col min="1009" max="1012" width="6.28515625" style="5" customWidth="1"/>
    <col min="1013" max="1013" width="1" style="5" customWidth="1"/>
    <col min="1014" max="1014" width="0" style="5" hidden="1" customWidth="1"/>
    <col min="1015" max="1016" width="4.140625" style="5" customWidth="1"/>
    <col min="1017" max="1017" width="5.28515625" style="5" customWidth="1"/>
    <col min="1018" max="1018" width="0" style="5" hidden="1" customWidth="1"/>
    <col min="1019" max="1021" width="3.5703125" style="5" customWidth="1"/>
    <col min="1022" max="1022" width="3.140625" style="5" customWidth="1"/>
    <col min="1023" max="1026" width="3.28515625" style="5" customWidth="1"/>
    <col min="1027" max="1027" width="1" style="5" customWidth="1"/>
    <col min="1028" max="1029" width="0" style="5" hidden="1" customWidth="1"/>
    <col min="1030" max="1030" width="7.42578125" style="5" customWidth="1"/>
    <col min="1031" max="1031" width="6.140625" style="5" customWidth="1"/>
    <col min="1032" max="1032" width="0" style="5" hidden="1" customWidth="1"/>
    <col min="1033" max="1262" width="9.140625" style="5"/>
    <col min="1263" max="1264" width="4.140625" style="5" customWidth="1"/>
    <col min="1265" max="1268" width="6.28515625" style="5" customWidth="1"/>
    <col min="1269" max="1269" width="1" style="5" customWidth="1"/>
    <col min="1270" max="1270" width="0" style="5" hidden="1" customWidth="1"/>
    <col min="1271" max="1272" width="4.140625" style="5" customWidth="1"/>
    <col min="1273" max="1273" width="5.28515625" style="5" customWidth="1"/>
    <col min="1274" max="1274" width="0" style="5" hidden="1" customWidth="1"/>
    <col min="1275" max="1277" width="3.5703125" style="5" customWidth="1"/>
    <col min="1278" max="1278" width="3.140625" style="5" customWidth="1"/>
    <col min="1279" max="1282" width="3.28515625" style="5" customWidth="1"/>
    <col min="1283" max="1283" width="1" style="5" customWidth="1"/>
    <col min="1284" max="1285" width="0" style="5" hidden="1" customWidth="1"/>
    <col min="1286" max="1286" width="7.42578125" style="5" customWidth="1"/>
    <col min="1287" max="1287" width="6.140625" style="5" customWidth="1"/>
    <col min="1288" max="1288" width="0" style="5" hidden="1" customWidth="1"/>
    <col min="1289" max="1518" width="9.140625" style="5"/>
    <col min="1519" max="1520" width="4.140625" style="5" customWidth="1"/>
    <col min="1521" max="1524" width="6.28515625" style="5" customWidth="1"/>
    <col min="1525" max="1525" width="1" style="5" customWidth="1"/>
    <col min="1526" max="1526" width="0" style="5" hidden="1" customWidth="1"/>
    <col min="1527" max="1528" width="4.140625" style="5" customWidth="1"/>
    <col min="1529" max="1529" width="5.28515625" style="5" customWidth="1"/>
    <col min="1530" max="1530" width="0" style="5" hidden="1" customWidth="1"/>
    <col min="1531" max="1533" width="3.5703125" style="5" customWidth="1"/>
    <col min="1534" max="1534" width="3.140625" style="5" customWidth="1"/>
    <col min="1535" max="1538" width="3.28515625" style="5" customWidth="1"/>
    <col min="1539" max="1539" width="1" style="5" customWidth="1"/>
    <col min="1540" max="1541" width="0" style="5" hidden="1" customWidth="1"/>
    <col min="1542" max="1542" width="7.42578125" style="5" customWidth="1"/>
    <col min="1543" max="1543" width="6.140625" style="5" customWidth="1"/>
    <col min="1544" max="1544" width="0" style="5" hidden="1" customWidth="1"/>
    <col min="1545" max="1774" width="9.140625" style="5"/>
    <col min="1775" max="1776" width="4.140625" style="5" customWidth="1"/>
    <col min="1777" max="1780" width="6.28515625" style="5" customWidth="1"/>
    <col min="1781" max="1781" width="1" style="5" customWidth="1"/>
    <col min="1782" max="1782" width="0" style="5" hidden="1" customWidth="1"/>
    <col min="1783" max="1784" width="4.140625" style="5" customWidth="1"/>
    <col min="1785" max="1785" width="5.28515625" style="5" customWidth="1"/>
    <col min="1786" max="1786" width="0" style="5" hidden="1" customWidth="1"/>
    <col min="1787" max="1789" width="3.5703125" style="5" customWidth="1"/>
    <col min="1790" max="1790" width="3.140625" style="5" customWidth="1"/>
    <col min="1791" max="1794" width="3.28515625" style="5" customWidth="1"/>
    <col min="1795" max="1795" width="1" style="5" customWidth="1"/>
    <col min="1796" max="1797" width="0" style="5" hidden="1" customWidth="1"/>
    <col min="1798" max="1798" width="7.42578125" style="5" customWidth="1"/>
    <col min="1799" max="1799" width="6.140625" style="5" customWidth="1"/>
    <col min="1800" max="1800" width="0" style="5" hidden="1" customWidth="1"/>
    <col min="1801" max="2030" width="9.140625" style="5"/>
    <col min="2031" max="2032" width="4.140625" style="5" customWidth="1"/>
    <col min="2033" max="2036" width="6.28515625" style="5" customWidth="1"/>
    <col min="2037" max="2037" width="1" style="5" customWidth="1"/>
    <col min="2038" max="2038" width="0" style="5" hidden="1" customWidth="1"/>
    <col min="2039" max="2040" width="4.140625" style="5" customWidth="1"/>
    <col min="2041" max="2041" width="5.28515625" style="5" customWidth="1"/>
    <col min="2042" max="2042" width="0" style="5" hidden="1" customWidth="1"/>
    <col min="2043" max="2045" width="3.5703125" style="5" customWidth="1"/>
    <col min="2046" max="2046" width="3.140625" style="5" customWidth="1"/>
    <col min="2047" max="2050" width="3.28515625" style="5" customWidth="1"/>
    <col min="2051" max="2051" width="1" style="5" customWidth="1"/>
    <col min="2052" max="2053" width="0" style="5" hidden="1" customWidth="1"/>
    <col min="2054" max="2054" width="7.42578125" style="5" customWidth="1"/>
    <col min="2055" max="2055" width="6.140625" style="5" customWidth="1"/>
    <col min="2056" max="2056" width="0" style="5" hidden="1" customWidth="1"/>
    <col min="2057" max="2286" width="9.140625" style="5"/>
    <col min="2287" max="2288" width="4.140625" style="5" customWidth="1"/>
    <col min="2289" max="2292" width="6.28515625" style="5" customWidth="1"/>
    <col min="2293" max="2293" width="1" style="5" customWidth="1"/>
    <col min="2294" max="2294" width="0" style="5" hidden="1" customWidth="1"/>
    <col min="2295" max="2296" width="4.140625" style="5" customWidth="1"/>
    <col min="2297" max="2297" width="5.28515625" style="5" customWidth="1"/>
    <col min="2298" max="2298" width="0" style="5" hidden="1" customWidth="1"/>
    <col min="2299" max="2301" width="3.5703125" style="5" customWidth="1"/>
    <col min="2302" max="2302" width="3.140625" style="5" customWidth="1"/>
    <col min="2303" max="2306" width="3.28515625" style="5" customWidth="1"/>
    <col min="2307" max="2307" width="1" style="5" customWidth="1"/>
    <col min="2308" max="2309" width="0" style="5" hidden="1" customWidth="1"/>
    <col min="2310" max="2310" width="7.42578125" style="5" customWidth="1"/>
    <col min="2311" max="2311" width="6.140625" style="5" customWidth="1"/>
    <col min="2312" max="2312" width="0" style="5" hidden="1" customWidth="1"/>
    <col min="2313" max="2542" width="9.140625" style="5"/>
    <col min="2543" max="2544" width="4.140625" style="5" customWidth="1"/>
    <col min="2545" max="2548" width="6.28515625" style="5" customWidth="1"/>
    <col min="2549" max="2549" width="1" style="5" customWidth="1"/>
    <col min="2550" max="2550" width="0" style="5" hidden="1" customWidth="1"/>
    <col min="2551" max="2552" width="4.140625" style="5" customWidth="1"/>
    <col min="2553" max="2553" width="5.28515625" style="5" customWidth="1"/>
    <col min="2554" max="2554" width="0" style="5" hidden="1" customWidth="1"/>
    <col min="2555" max="2557" width="3.5703125" style="5" customWidth="1"/>
    <col min="2558" max="2558" width="3.140625" style="5" customWidth="1"/>
    <col min="2559" max="2562" width="3.28515625" style="5" customWidth="1"/>
    <col min="2563" max="2563" width="1" style="5" customWidth="1"/>
    <col min="2564" max="2565" width="0" style="5" hidden="1" customWidth="1"/>
    <col min="2566" max="2566" width="7.42578125" style="5" customWidth="1"/>
    <col min="2567" max="2567" width="6.140625" style="5" customWidth="1"/>
    <col min="2568" max="2568" width="0" style="5" hidden="1" customWidth="1"/>
    <col min="2569" max="2798" width="9.140625" style="5"/>
    <col min="2799" max="2800" width="4.140625" style="5" customWidth="1"/>
    <col min="2801" max="2804" width="6.28515625" style="5" customWidth="1"/>
    <col min="2805" max="2805" width="1" style="5" customWidth="1"/>
    <col min="2806" max="2806" width="0" style="5" hidden="1" customWidth="1"/>
    <col min="2807" max="2808" width="4.140625" style="5" customWidth="1"/>
    <col min="2809" max="2809" width="5.28515625" style="5" customWidth="1"/>
    <col min="2810" max="2810" width="0" style="5" hidden="1" customWidth="1"/>
    <col min="2811" max="2813" width="3.5703125" style="5" customWidth="1"/>
    <col min="2814" max="2814" width="3.140625" style="5" customWidth="1"/>
    <col min="2815" max="2818" width="3.28515625" style="5" customWidth="1"/>
    <col min="2819" max="2819" width="1" style="5" customWidth="1"/>
    <col min="2820" max="2821" width="0" style="5" hidden="1" customWidth="1"/>
    <col min="2822" max="2822" width="7.42578125" style="5" customWidth="1"/>
    <col min="2823" max="2823" width="6.140625" style="5" customWidth="1"/>
    <col min="2824" max="2824" width="0" style="5" hidden="1" customWidth="1"/>
    <col min="2825" max="3054" width="9.140625" style="5"/>
    <col min="3055" max="3056" width="4.140625" style="5" customWidth="1"/>
    <col min="3057" max="3060" width="6.28515625" style="5" customWidth="1"/>
    <col min="3061" max="3061" width="1" style="5" customWidth="1"/>
    <col min="3062" max="3062" width="0" style="5" hidden="1" customWidth="1"/>
    <col min="3063" max="3064" width="4.140625" style="5" customWidth="1"/>
    <col min="3065" max="3065" width="5.28515625" style="5" customWidth="1"/>
    <col min="3066" max="3066" width="0" style="5" hidden="1" customWidth="1"/>
    <col min="3067" max="3069" width="3.5703125" style="5" customWidth="1"/>
    <col min="3070" max="3070" width="3.140625" style="5" customWidth="1"/>
    <col min="3071" max="3074" width="3.28515625" style="5" customWidth="1"/>
    <col min="3075" max="3075" width="1" style="5" customWidth="1"/>
    <col min="3076" max="3077" width="0" style="5" hidden="1" customWidth="1"/>
    <col min="3078" max="3078" width="7.42578125" style="5" customWidth="1"/>
    <col min="3079" max="3079" width="6.140625" style="5" customWidth="1"/>
    <col min="3080" max="3080" width="0" style="5" hidden="1" customWidth="1"/>
    <col min="3081" max="3310" width="9.140625" style="5"/>
    <col min="3311" max="3312" width="4.140625" style="5" customWidth="1"/>
    <col min="3313" max="3316" width="6.28515625" style="5" customWidth="1"/>
    <col min="3317" max="3317" width="1" style="5" customWidth="1"/>
    <col min="3318" max="3318" width="0" style="5" hidden="1" customWidth="1"/>
    <col min="3319" max="3320" width="4.140625" style="5" customWidth="1"/>
    <col min="3321" max="3321" width="5.28515625" style="5" customWidth="1"/>
    <col min="3322" max="3322" width="0" style="5" hidden="1" customWidth="1"/>
    <col min="3323" max="3325" width="3.5703125" style="5" customWidth="1"/>
    <col min="3326" max="3326" width="3.140625" style="5" customWidth="1"/>
    <col min="3327" max="3330" width="3.28515625" style="5" customWidth="1"/>
    <col min="3331" max="3331" width="1" style="5" customWidth="1"/>
    <col min="3332" max="3333" width="0" style="5" hidden="1" customWidth="1"/>
    <col min="3334" max="3334" width="7.42578125" style="5" customWidth="1"/>
    <col min="3335" max="3335" width="6.140625" style="5" customWidth="1"/>
    <col min="3336" max="3336" width="0" style="5" hidden="1" customWidth="1"/>
    <col min="3337" max="3566" width="9.140625" style="5"/>
    <col min="3567" max="3568" width="4.140625" style="5" customWidth="1"/>
    <col min="3569" max="3572" width="6.28515625" style="5" customWidth="1"/>
    <col min="3573" max="3573" width="1" style="5" customWidth="1"/>
    <col min="3574" max="3574" width="0" style="5" hidden="1" customWidth="1"/>
    <col min="3575" max="3576" width="4.140625" style="5" customWidth="1"/>
    <col min="3577" max="3577" width="5.28515625" style="5" customWidth="1"/>
    <col min="3578" max="3578" width="0" style="5" hidden="1" customWidth="1"/>
    <col min="3579" max="3581" width="3.5703125" style="5" customWidth="1"/>
    <col min="3582" max="3582" width="3.140625" style="5" customWidth="1"/>
    <col min="3583" max="3586" width="3.28515625" style="5" customWidth="1"/>
    <col min="3587" max="3587" width="1" style="5" customWidth="1"/>
    <col min="3588" max="3589" width="0" style="5" hidden="1" customWidth="1"/>
    <col min="3590" max="3590" width="7.42578125" style="5" customWidth="1"/>
    <col min="3591" max="3591" width="6.140625" style="5" customWidth="1"/>
    <col min="3592" max="3592" width="0" style="5" hidden="1" customWidth="1"/>
    <col min="3593" max="3822" width="9.140625" style="5"/>
    <col min="3823" max="3824" width="4.140625" style="5" customWidth="1"/>
    <col min="3825" max="3828" width="6.28515625" style="5" customWidth="1"/>
    <col min="3829" max="3829" width="1" style="5" customWidth="1"/>
    <col min="3830" max="3830" width="0" style="5" hidden="1" customWidth="1"/>
    <col min="3831" max="3832" width="4.140625" style="5" customWidth="1"/>
    <col min="3833" max="3833" width="5.28515625" style="5" customWidth="1"/>
    <col min="3834" max="3834" width="0" style="5" hidden="1" customWidth="1"/>
    <col min="3835" max="3837" width="3.5703125" style="5" customWidth="1"/>
    <col min="3838" max="3838" width="3.140625" style="5" customWidth="1"/>
    <col min="3839" max="3842" width="3.28515625" style="5" customWidth="1"/>
    <col min="3843" max="3843" width="1" style="5" customWidth="1"/>
    <col min="3844" max="3845" width="0" style="5" hidden="1" customWidth="1"/>
    <col min="3846" max="3846" width="7.42578125" style="5" customWidth="1"/>
    <col min="3847" max="3847" width="6.140625" style="5" customWidth="1"/>
    <col min="3848" max="3848" width="0" style="5" hidden="1" customWidth="1"/>
    <col min="3849" max="4078" width="9.140625" style="5"/>
    <col min="4079" max="4080" width="4.140625" style="5" customWidth="1"/>
    <col min="4081" max="4084" width="6.28515625" style="5" customWidth="1"/>
    <col min="4085" max="4085" width="1" style="5" customWidth="1"/>
    <col min="4086" max="4086" width="0" style="5" hidden="1" customWidth="1"/>
    <col min="4087" max="4088" width="4.140625" style="5" customWidth="1"/>
    <col min="4089" max="4089" width="5.28515625" style="5" customWidth="1"/>
    <col min="4090" max="4090" width="0" style="5" hidden="1" customWidth="1"/>
    <col min="4091" max="4093" width="3.5703125" style="5" customWidth="1"/>
    <col min="4094" max="4094" width="3.140625" style="5" customWidth="1"/>
    <col min="4095" max="4098" width="3.28515625" style="5" customWidth="1"/>
    <col min="4099" max="4099" width="1" style="5" customWidth="1"/>
    <col min="4100" max="4101" width="0" style="5" hidden="1" customWidth="1"/>
    <col min="4102" max="4102" width="7.42578125" style="5" customWidth="1"/>
    <col min="4103" max="4103" width="6.140625" style="5" customWidth="1"/>
    <col min="4104" max="4104" width="0" style="5" hidden="1" customWidth="1"/>
    <col min="4105" max="4334" width="9.140625" style="5"/>
    <col min="4335" max="4336" width="4.140625" style="5" customWidth="1"/>
    <col min="4337" max="4340" width="6.28515625" style="5" customWidth="1"/>
    <col min="4341" max="4341" width="1" style="5" customWidth="1"/>
    <col min="4342" max="4342" width="0" style="5" hidden="1" customWidth="1"/>
    <col min="4343" max="4344" width="4.140625" style="5" customWidth="1"/>
    <col min="4345" max="4345" width="5.28515625" style="5" customWidth="1"/>
    <col min="4346" max="4346" width="0" style="5" hidden="1" customWidth="1"/>
    <col min="4347" max="4349" width="3.5703125" style="5" customWidth="1"/>
    <col min="4350" max="4350" width="3.140625" style="5" customWidth="1"/>
    <col min="4351" max="4354" width="3.28515625" style="5" customWidth="1"/>
    <col min="4355" max="4355" width="1" style="5" customWidth="1"/>
    <col min="4356" max="4357" width="0" style="5" hidden="1" customWidth="1"/>
    <col min="4358" max="4358" width="7.42578125" style="5" customWidth="1"/>
    <col min="4359" max="4359" width="6.140625" style="5" customWidth="1"/>
    <col min="4360" max="4360" width="0" style="5" hidden="1" customWidth="1"/>
    <col min="4361" max="4590" width="9.140625" style="5"/>
    <col min="4591" max="4592" width="4.140625" style="5" customWidth="1"/>
    <col min="4593" max="4596" width="6.28515625" style="5" customWidth="1"/>
    <col min="4597" max="4597" width="1" style="5" customWidth="1"/>
    <col min="4598" max="4598" width="0" style="5" hidden="1" customWidth="1"/>
    <col min="4599" max="4600" width="4.140625" style="5" customWidth="1"/>
    <col min="4601" max="4601" width="5.28515625" style="5" customWidth="1"/>
    <col min="4602" max="4602" width="0" style="5" hidden="1" customWidth="1"/>
    <col min="4603" max="4605" width="3.5703125" style="5" customWidth="1"/>
    <col min="4606" max="4606" width="3.140625" style="5" customWidth="1"/>
    <col min="4607" max="4610" width="3.28515625" style="5" customWidth="1"/>
    <col min="4611" max="4611" width="1" style="5" customWidth="1"/>
    <col min="4612" max="4613" width="0" style="5" hidden="1" customWidth="1"/>
    <col min="4614" max="4614" width="7.42578125" style="5" customWidth="1"/>
    <col min="4615" max="4615" width="6.140625" style="5" customWidth="1"/>
    <col min="4616" max="4616" width="0" style="5" hidden="1" customWidth="1"/>
    <col min="4617" max="4846" width="9.140625" style="5"/>
    <col min="4847" max="4848" width="4.140625" style="5" customWidth="1"/>
    <col min="4849" max="4852" width="6.28515625" style="5" customWidth="1"/>
    <col min="4853" max="4853" width="1" style="5" customWidth="1"/>
    <col min="4854" max="4854" width="0" style="5" hidden="1" customWidth="1"/>
    <col min="4855" max="4856" width="4.140625" style="5" customWidth="1"/>
    <col min="4857" max="4857" width="5.28515625" style="5" customWidth="1"/>
    <col min="4858" max="4858" width="0" style="5" hidden="1" customWidth="1"/>
    <col min="4859" max="4861" width="3.5703125" style="5" customWidth="1"/>
    <col min="4862" max="4862" width="3.140625" style="5" customWidth="1"/>
    <col min="4863" max="4866" width="3.28515625" style="5" customWidth="1"/>
    <col min="4867" max="4867" width="1" style="5" customWidth="1"/>
    <col min="4868" max="4869" width="0" style="5" hidden="1" customWidth="1"/>
    <col min="4870" max="4870" width="7.42578125" style="5" customWidth="1"/>
    <col min="4871" max="4871" width="6.140625" style="5" customWidth="1"/>
    <col min="4872" max="4872" width="0" style="5" hidden="1" customWidth="1"/>
    <col min="4873" max="5102" width="9.140625" style="5"/>
    <col min="5103" max="5104" width="4.140625" style="5" customWidth="1"/>
    <col min="5105" max="5108" width="6.28515625" style="5" customWidth="1"/>
    <col min="5109" max="5109" width="1" style="5" customWidth="1"/>
    <col min="5110" max="5110" width="0" style="5" hidden="1" customWidth="1"/>
    <col min="5111" max="5112" width="4.140625" style="5" customWidth="1"/>
    <col min="5113" max="5113" width="5.28515625" style="5" customWidth="1"/>
    <col min="5114" max="5114" width="0" style="5" hidden="1" customWidth="1"/>
    <col min="5115" max="5117" width="3.5703125" style="5" customWidth="1"/>
    <col min="5118" max="5118" width="3.140625" style="5" customWidth="1"/>
    <col min="5119" max="5122" width="3.28515625" style="5" customWidth="1"/>
    <col min="5123" max="5123" width="1" style="5" customWidth="1"/>
    <col min="5124" max="5125" width="0" style="5" hidden="1" customWidth="1"/>
    <col min="5126" max="5126" width="7.42578125" style="5" customWidth="1"/>
    <col min="5127" max="5127" width="6.140625" style="5" customWidth="1"/>
    <col min="5128" max="5128" width="0" style="5" hidden="1" customWidth="1"/>
    <col min="5129" max="5358" width="9.140625" style="5"/>
    <col min="5359" max="5360" width="4.140625" style="5" customWidth="1"/>
    <col min="5361" max="5364" width="6.28515625" style="5" customWidth="1"/>
    <col min="5365" max="5365" width="1" style="5" customWidth="1"/>
    <col min="5366" max="5366" width="0" style="5" hidden="1" customWidth="1"/>
    <col min="5367" max="5368" width="4.140625" style="5" customWidth="1"/>
    <col min="5369" max="5369" width="5.28515625" style="5" customWidth="1"/>
    <col min="5370" max="5370" width="0" style="5" hidden="1" customWidth="1"/>
    <col min="5371" max="5373" width="3.5703125" style="5" customWidth="1"/>
    <col min="5374" max="5374" width="3.140625" style="5" customWidth="1"/>
    <col min="5375" max="5378" width="3.28515625" style="5" customWidth="1"/>
    <col min="5379" max="5379" width="1" style="5" customWidth="1"/>
    <col min="5380" max="5381" width="0" style="5" hidden="1" customWidth="1"/>
    <col min="5382" max="5382" width="7.42578125" style="5" customWidth="1"/>
    <col min="5383" max="5383" width="6.140625" style="5" customWidth="1"/>
    <col min="5384" max="5384" width="0" style="5" hidden="1" customWidth="1"/>
    <col min="5385" max="5614" width="9.140625" style="5"/>
    <col min="5615" max="5616" width="4.140625" style="5" customWidth="1"/>
    <col min="5617" max="5620" width="6.28515625" style="5" customWidth="1"/>
    <col min="5621" max="5621" width="1" style="5" customWidth="1"/>
    <col min="5622" max="5622" width="0" style="5" hidden="1" customWidth="1"/>
    <col min="5623" max="5624" width="4.140625" style="5" customWidth="1"/>
    <col min="5625" max="5625" width="5.28515625" style="5" customWidth="1"/>
    <col min="5626" max="5626" width="0" style="5" hidden="1" customWidth="1"/>
    <col min="5627" max="5629" width="3.5703125" style="5" customWidth="1"/>
    <col min="5630" max="5630" width="3.140625" style="5" customWidth="1"/>
    <col min="5631" max="5634" width="3.28515625" style="5" customWidth="1"/>
    <col min="5635" max="5635" width="1" style="5" customWidth="1"/>
    <col min="5636" max="5637" width="0" style="5" hidden="1" customWidth="1"/>
    <col min="5638" max="5638" width="7.42578125" style="5" customWidth="1"/>
    <col min="5639" max="5639" width="6.140625" style="5" customWidth="1"/>
    <col min="5640" max="5640" width="0" style="5" hidden="1" customWidth="1"/>
    <col min="5641" max="5870" width="9.140625" style="5"/>
    <col min="5871" max="5872" width="4.140625" style="5" customWidth="1"/>
    <col min="5873" max="5876" width="6.28515625" style="5" customWidth="1"/>
    <col min="5877" max="5877" width="1" style="5" customWidth="1"/>
    <col min="5878" max="5878" width="0" style="5" hidden="1" customWidth="1"/>
    <col min="5879" max="5880" width="4.140625" style="5" customWidth="1"/>
    <col min="5881" max="5881" width="5.28515625" style="5" customWidth="1"/>
    <col min="5882" max="5882" width="0" style="5" hidden="1" customWidth="1"/>
    <col min="5883" max="5885" width="3.5703125" style="5" customWidth="1"/>
    <col min="5886" max="5886" width="3.140625" style="5" customWidth="1"/>
    <col min="5887" max="5890" width="3.28515625" style="5" customWidth="1"/>
    <col min="5891" max="5891" width="1" style="5" customWidth="1"/>
    <col min="5892" max="5893" width="0" style="5" hidden="1" customWidth="1"/>
    <col min="5894" max="5894" width="7.42578125" style="5" customWidth="1"/>
    <col min="5895" max="5895" width="6.140625" style="5" customWidth="1"/>
    <col min="5896" max="5896" width="0" style="5" hidden="1" customWidth="1"/>
    <col min="5897" max="6126" width="9.140625" style="5"/>
    <col min="6127" max="6128" width="4.140625" style="5" customWidth="1"/>
    <col min="6129" max="6132" width="6.28515625" style="5" customWidth="1"/>
    <col min="6133" max="6133" width="1" style="5" customWidth="1"/>
    <col min="6134" max="6134" width="0" style="5" hidden="1" customWidth="1"/>
    <col min="6135" max="6136" width="4.140625" style="5" customWidth="1"/>
    <col min="6137" max="6137" width="5.28515625" style="5" customWidth="1"/>
    <col min="6138" max="6138" width="0" style="5" hidden="1" customWidth="1"/>
    <col min="6139" max="6141" width="3.5703125" style="5" customWidth="1"/>
    <col min="6142" max="6142" width="3.140625" style="5" customWidth="1"/>
    <col min="6143" max="6146" width="3.28515625" style="5" customWidth="1"/>
    <col min="6147" max="6147" width="1" style="5" customWidth="1"/>
    <col min="6148" max="6149" width="0" style="5" hidden="1" customWidth="1"/>
    <col min="6150" max="6150" width="7.42578125" style="5" customWidth="1"/>
    <col min="6151" max="6151" width="6.140625" style="5" customWidth="1"/>
    <col min="6152" max="6152" width="0" style="5" hidden="1" customWidth="1"/>
    <col min="6153" max="6382" width="9.140625" style="5"/>
    <col min="6383" max="6384" width="4.140625" style="5" customWidth="1"/>
    <col min="6385" max="6388" width="6.28515625" style="5" customWidth="1"/>
    <col min="6389" max="6389" width="1" style="5" customWidth="1"/>
    <col min="6390" max="6390" width="0" style="5" hidden="1" customWidth="1"/>
    <col min="6391" max="6392" width="4.140625" style="5" customWidth="1"/>
    <col min="6393" max="6393" width="5.28515625" style="5" customWidth="1"/>
    <col min="6394" max="6394" width="0" style="5" hidden="1" customWidth="1"/>
    <col min="6395" max="6397" width="3.5703125" style="5" customWidth="1"/>
    <col min="6398" max="6398" width="3.140625" style="5" customWidth="1"/>
    <col min="6399" max="6402" width="3.28515625" style="5" customWidth="1"/>
    <col min="6403" max="6403" width="1" style="5" customWidth="1"/>
    <col min="6404" max="6405" width="0" style="5" hidden="1" customWidth="1"/>
    <col min="6406" max="6406" width="7.42578125" style="5" customWidth="1"/>
    <col min="6407" max="6407" width="6.140625" style="5" customWidth="1"/>
    <col min="6408" max="6408" width="0" style="5" hidden="1" customWidth="1"/>
    <col min="6409" max="6638" width="9.140625" style="5"/>
    <col min="6639" max="6640" width="4.140625" style="5" customWidth="1"/>
    <col min="6641" max="6644" width="6.28515625" style="5" customWidth="1"/>
    <col min="6645" max="6645" width="1" style="5" customWidth="1"/>
    <col min="6646" max="6646" width="0" style="5" hidden="1" customWidth="1"/>
    <col min="6647" max="6648" width="4.140625" style="5" customWidth="1"/>
    <col min="6649" max="6649" width="5.28515625" style="5" customWidth="1"/>
    <col min="6650" max="6650" width="0" style="5" hidden="1" customWidth="1"/>
    <col min="6651" max="6653" width="3.5703125" style="5" customWidth="1"/>
    <col min="6654" max="6654" width="3.140625" style="5" customWidth="1"/>
    <col min="6655" max="6658" width="3.28515625" style="5" customWidth="1"/>
    <col min="6659" max="6659" width="1" style="5" customWidth="1"/>
    <col min="6660" max="6661" width="0" style="5" hidden="1" customWidth="1"/>
    <col min="6662" max="6662" width="7.42578125" style="5" customWidth="1"/>
    <col min="6663" max="6663" width="6.140625" style="5" customWidth="1"/>
    <col min="6664" max="6664" width="0" style="5" hidden="1" customWidth="1"/>
    <col min="6665" max="6894" width="9.140625" style="5"/>
    <col min="6895" max="6896" width="4.140625" style="5" customWidth="1"/>
    <col min="6897" max="6900" width="6.28515625" style="5" customWidth="1"/>
    <col min="6901" max="6901" width="1" style="5" customWidth="1"/>
    <col min="6902" max="6902" width="0" style="5" hidden="1" customWidth="1"/>
    <col min="6903" max="6904" width="4.140625" style="5" customWidth="1"/>
    <col min="6905" max="6905" width="5.28515625" style="5" customWidth="1"/>
    <col min="6906" max="6906" width="0" style="5" hidden="1" customWidth="1"/>
    <col min="6907" max="6909" width="3.5703125" style="5" customWidth="1"/>
    <col min="6910" max="6910" width="3.140625" style="5" customWidth="1"/>
    <col min="6911" max="6914" width="3.28515625" style="5" customWidth="1"/>
    <col min="6915" max="6915" width="1" style="5" customWidth="1"/>
    <col min="6916" max="6917" width="0" style="5" hidden="1" customWidth="1"/>
    <col min="6918" max="6918" width="7.42578125" style="5" customWidth="1"/>
    <col min="6919" max="6919" width="6.140625" style="5" customWidth="1"/>
    <col min="6920" max="6920" width="0" style="5" hidden="1" customWidth="1"/>
    <col min="6921" max="7150" width="9.140625" style="5"/>
    <col min="7151" max="7152" width="4.140625" style="5" customWidth="1"/>
    <col min="7153" max="7156" width="6.28515625" style="5" customWidth="1"/>
    <col min="7157" max="7157" width="1" style="5" customWidth="1"/>
    <col min="7158" max="7158" width="0" style="5" hidden="1" customWidth="1"/>
    <col min="7159" max="7160" width="4.140625" style="5" customWidth="1"/>
    <col min="7161" max="7161" width="5.28515625" style="5" customWidth="1"/>
    <col min="7162" max="7162" width="0" style="5" hidden="1" customWidth="1"/>
    <col min="7163" max="7165" width="3.5703125" style="5" customWidth="1"/>
    <col min="7166" max="7166" width="3.140625" style="5" customWidth="1"/>
    <col min="7167" max="7170" width="3.28515625" style="5" customWidth="1"/>
    <col min="7171" max="7171" width="1" style="5" customWidth="1"/>
    <col min="7172" max="7173" width="0" style="5" hidden="1" customWidth="1"/>
    <col min="7174" max="7174" width="7.42578125" style="5" customWidth="1"/>
    <col min="7175" max="7175" width="6.140625" style="5" customWidth="1"/>
    <col min="7176" max="7176" width="0" style="5" hidden="1" customWidth="1"/>
    <col min="7177" max="7406" width="9.140625" style="5"/>
    <col min="7407" max="7408" width="4.140625" style="5" customWidth="1"/>
    <col min="7409" max="7412" width="6.28515625" style="5" customWidth="1"/>
    <col min="7413" max="7413" width="1" style="5" customWidth="1"/>
    <col min="7414" max="7414" width="0" style="5" hidden="1" customWidth="1"/>
    <col min="7415" max="7416" width="4.140625" style="5" customWidth="1"/>
    <col min="7417" max="7417" width="5.28515625" style="5" customWidth="1"/>
    <col min="7418" max="7418" width="0" style="5" hidden="1" customWidth="1"/>
    <col min="7419" max="7421" width="3.5703125" style="5" customWidth="1"/>
    <col min="7422" max="7422" width="3.140625" style="5" customWidth="1"/>
    <col min="7423" max="7426" width="3.28515625" style="5" customWidth="1"/>
    <col min="7427" max="7427" width="1" style="5" customWidth="1"/>
    <col min="7428" max="7429" width="0" style="5" hidden="1" customWidth="1"/>
    <col min="7430" max="7430" width="7.42578125" style="5" customWidth="1"/>
    <col min="7431" max="7431" width="6.140625" style="5" customWidth="1"/>
    <col min="7432" max="7432" width="0" style="5" hidden="1" customWidth="1"/>
    <col min="7433" max="7662" width="9.140625" style="5"/>
    <col min="7663" max="7664" width="4.140625" style="5" customWidth="1"/>
    <col min="7665" max="7668" width="6.28515625" style="5" customWidth="1"/>
    <col min="7669" max="7669" width="1" style="5" customWidth="1"/>
    <col min="7670" max="7670" width="0" style="5" hidden="1" customWidth="1"/>
    <col min="7671" max="7672" width="4.140625" style="5" customWidth="1"/>
    <col min="7673" max="7673" width="5.28515625" style="5" customWidth="1"/>
    <col min="7674" max="7674" width="0" style="5" hidden="1" customWidth="1"/>
    <col min="7675" max="7677" width="3.5703125" style="5" customWidth="1"/>
    <col min="7678" max="7678" width="3.140625" style="5" customWidth="1"/>
    <col min="7679" max="7682" width="3.28515625" style="5" customWidth="1"/>
    <col min="7683" max="7683" width="1" style="5" customWidth="1"/>
    <col min="7684" max="7685" width="0" style="5" hidden="1" customWidth="1"/>
    <col min="7686" max="7686" width="7.42578125" style="5" customWidth="1"/>
    <col min="7687" max="7687" width="6.140625" style="5" customWidth="1"/>
    <col min="7688" max="7688" width="0" style="5" hidden="1" customWidth="1"/>
    <col min="7689" max="7918" width="9.140625" style="5"/>
    <col min="7919" max="7920" width="4.140625" style="5" customWidth="1"/>
    <col min="7921" max="7924" width="6.28515625" style="5" customWidth="1"/>
    <col min="7925" max="7925" width="1" style="5" customWidth="1"/>
    <col min="7926" max="7926" width="0" style="5" hidden="1" customWidth="1"/>
    <col min="7927" max="7928" width="4.140625" style="5" customWidth="1"/>
    <col min="7929" max="7929" width="5.28515625" style="5" customWidth="1"/>
    <col min="7930" max="7930" width="0" style="5" hidden="1" customWidth="1"/>
    <col min="7931" max="7933" width="3.5703125" style="5" customWidth="1"/>
    <col min="7934" max="7934" width="3.140625" style="5" customWidth="1"/>
    <col min="7935" max="7938" width="3.28515625" style="5" customWidth="1"/>
    <col min="7939" max="7939" width="1" style="5" customWidth="1"/>
    <col min="7940" max="7941" width="0" style="5" hidden="1" customWidth="1"/>
    <col min="7942" max="7942" width="7.42578125" style="5" customWidth="1"/>
    <col min="7943" max="7943" width="6.140625" style="5" customWidth="1"/>
    <col min="7944" max="7944" width="0" style="5" hidden="1" customWidth="1"/>
    <col min="7945" max="8174" width="9.140625" style="5"/>
    <col min="8175" max="8176" width="4.140625" style="5" customWidth="1"/>
    <col min="8177" max="8180" width="6.28515625" style="5" customWidth="1"/>
    <col min="8181" max="8181" width="1" style="5" customWidth="1"/>
    <col min="8182" max="8182" width="0" style="5" hidden="1" customWidth="1"/>
    <col min="8183" max="8184" width="4.140625" style="5" customWidth="1"/>
    <col min="8185" max="8185" width="5.28515625" style="5" customWidth="1"/>
    <col min="8186" max="8186" width="0" style="5" hidden="1" customWidth="1"/>
    <col min="8187" max="8189" width="3.5703125" style="5" customWidth="1"/>
    <col min="8190" max="8190" width="3.140625" style="5" customWidth="1"/>
    <col min="8191" max="8194" width="3.28515625" style="5" customWidth="1"/>
    <col min="8195" max="8195" width="1" style="5" customWidth="1"/>
    <col min="8196" max="8197" width="0" style="5" hidden="1" customWidth="1"/>
    <col min="8198" max="8198" width="7.42578125" style="5" customWidth="1"/>
    <col min="8199" max="8199" width="6.140625" style="5" customWidth="1"/>
    <col min="8200" max="8200" width="0" style="5" hidden="1" customWidth="1"/>
    <col min="8201" max="8430" width="9.140625" style="5"/>
    <col min="8431" max="8432" width="4.140625" style="5" customWidth="1"/>
    <col min="8433" max="8436" width="6.28515625" style="5" customWidth="1"/>
    <col min="8437" max="8437" width="1" style="5" customWidth="1"/>
    <col min="8438" max="8438" width="0" style="5" hidden="1" customWidth="1"/>
    <col min="8439" max="8440" width="4.140625" style="5" customWidth="1"/>
    <col min="8441" max="8441" width="5.28515625" style="5" customWidth="1"/>
    <col min="8442" max="8442" width="0" style="5" hidden="1" customWidth="1"/>
    <col min="8443" max="8445" width="3.5703125" style="5" customWidth="1"/>
    <col min="8446" max="8446" width="3.140625" style="5" customWidth="1"/>
    <col min="8447" max="8450" width="3.28515625" style="5" customWidth="1"/>
    <col min="8451" max="8451" width="1" style="5" customWidth="1"/>
    <col min="8452" max="8453" width="0" style="5" hidden="1" customWidth="1"/>
    <col min="8454" max="8454" width="7.42578125" style="5" customWidth="1"/>
    <col min="8455" max="8455" width="6.140625" style="5" customWidth="1"/>
    <col min="8456" max="8456" width="0" style="5" hidden="1" customWidth="1"/>
    <col min="8457" max="8686" width="9.140625" style="5"/>
    <col min="8687" max="8688" width="4.140625" style="5" customWidth="1"/>
    <col min="8689" max="8692" width="6.28515625" style="5" customWidth="1"/>
    <col min="8693" max="8693" width="1" style="5" customWidth="1"/>
    <col min="8694" max="8694" width="0" style="5" hidden="1" customWidth="1"/>
    <col min="8695" max="8696" width="4.140625" style="5" customWidth="1"/>
    <col min="8697" max="8697" width="5.28515625" style="5" customWidth="1"/>
    <col min="8698" max="8698" width="0" style="5" hidden="1" customWidth="1"/>
    <col min="8699" max="8701" width="3.5703125" style="5" customWidth="1"/>
    <col min="8702" max="8702" width="3.140625" style="5" customWidth="1"/>
    <col min="8703" max="8706" width="3.28515625" style="5" customWidth="1"/>
    <col min="8707" max="8707" width="1" style="5" customWidth="1"/>
    <col min="8708" max="8709" width="0" style="5" hidden="1" customWidth="1"/>
    <col min="8710" max="8710" width="7.42578125" style="5" customWidth="1"/>
    <col min="8711" max="8711" width="6.140625" style="5" customWidth="1"/>
    <col min="8712" max="8712" width="0" style="5" hidden="1" customWidth="1"/>
    <col min="8713" max="8942" width="9.140625" style="5"/>
    <col min="8943" max="8944" width="4.140625" style="5" customWidth="1"/>
    <col min="8945" max="8948" width="6.28515625" style="5" customWidth="1"/>
    <col min="8949" max="8949" width="1" style="5" customWidth="1"/>
    <col min="8950" max="8950" width="0" style="5" hidden="1" customWidth="1"/>
    <col min="8951" max="8952" width="4.140625" style="5" customWidth="1"/>
    <col min="8953" max="8953" width="5.28515625" style="5" customWidth="1"/>
    <col min="8954" max="8954" width="0" style="5" hidden="1" customWidth="1"/>
    <col min="8955" max="8957" width="3.5703125" style="5" customWidth="1"/>
    <col min="8958" max="8958" width="3.140625" style="5" customWidth="1"/>
    <col min="8959" max="8962" width="3.28515625" style="5" customWidth="1"/>
    <col min="8963" max="8963" width="1" style="5" customWidth="1"/>
    <col min="8964" max="8965" width="0" style="5" hidden="1" customWidth="1"/>
    <col min="8966" max="8966" width="7.42578125" style="5" customWidth="1"/>
    <col min="8967" max="8967" width="6.140625" style="5" customWidth="1"/>
    <col min="8968" max="8968" width="0" style="5" hidden="1" customWidth="1"/>
    <col min="8969" max="9198" width="9.140625" style="5"/>
    <col min="9199" max="9200" width="4.140625" style="5" customWidth="1"/>
    <col min="9201" max="9204" width="6.28515625" style="5" customWidth="1"/>
    <col min="9205" max="9205" width="1" style="5" customWidth="1"/>
    <col min="9206" max="9206" width="0" style="5" hidden="1" customWidth="1"/>
    <col min="9207" max="9208" width="4.140625" style="5" customWidth="1"/>
    <col min="9209" max="9209" width="5.28515625" style="5" customWidth="1"/>
    <col min="9210" max="9210" width="0" style="5" hidden="1" customWidth="1"/>
    <col min="9211" max="9213" width="3.5703125" style="5" customWidth="1"/>
    <col min="9214" max="9214" width="3.140625" style="5" customWidth="1"/>
    <col min="9215" max="9218" width="3.28515625" style="5" customWidth="1"/>
    <col min="9219" max="9219" width="1" style="5" customWidth="1"/>
    <col min="9220" max="9221" width="0" style="5" hidden="1" customWidth="1"/>
    <col min="9222" max="9222" width="7.42578125" style="5" customWidth="1"/>
    <col min="9223" max="9223" width="6.140625" style="5" customWidth="1"/>
    <col min="9224" max="9224" width="0" style="5" hidden="1" customWidth="1"/>
    <col min="9225" max="9454" width="9.140625" style="5"/>
    <col min="9455" max="9456" width="4.140625" style="5" customWidth="1"/>
    <col min="9457" max="9460" width="6.28515625" style="5" customWidth="1"/>
    <col min="9461" max="9461" width="1" style="5" customWidth="1"/>
    <col min="9462" max="9462" width="0" style="5" hidden="1" customWidth="1"/>
    <col min="9463" max="9464" width="4.140625" style="5" customWidth="1"/>
    <col min="9465" max="9465" width="5.28515625" style="5" customWidth="1"/>
    <col min="9466" max="9466" width="0" style="5" hidden="1" customWidth="1"/>
    <col min="9467" max="9469" width="3.5703125" style="5" customWidth="1"/>
    <col min="9470" max="9470" width="3.140625" style="5" customWidth="1"/>
    <col min="9471" max="9474" width="3.28515625" style="5" customWidth="1"/>
    <col min="9475" max="9475" width="1" style="5" customWidth="1"/>
    <col min="9476" max="9477" width="0" style="5" hidden="1" customWidth="1"/>
    <col min="9478" max="9478" width="7.42578125" style="5" customWidth="1"/>
    <col min="9479" max="9479" width="6.140625" style="5" customWidth="1"/>
    <col min="9480" max="9480" width="0" style="5" hidden="1" customWidth="1"/>
    <col min="9481" max="9710" width="9.140625" style="5"/>
    <col min="9711" max="9712" width="4.140625" style="5" customWidth="1"/>
    <col min="9713" max="9716" width="6.28515625" style="5" customWidth="1"/>
    <col min="9717" max="9717" width="1" style="5" customWidth="1"/>
    <col min="9718" max="9718" width="0" style="5" hidden="1" customWidth="1"/>
    <col min="9719" max="9720" width="4.140625" style="5" customWidth="1"/>
    <col min="9721" max="9721" width="5.28515625" style="5" customWidth="1"/>
    <col min="9722" max="9722" width="0" style="5" hidden="1" customWidth="1"/>
    <col min="9723" max="9725" width="3.5703125" style="5" customWidth="1"/>
    <col min="9726" max="9726" width="3.140625" style="5" customWidth="1"/>
    <col min="9727" max="9730" width="3.28515625" style="5" customWidth="1"/>
    <col min="9731" max="9731" width="1" style="5" customWidth="1"/>
    <col min="9732" max="9733" width="0" style="5" hidden="1" customWidth="1"/>
    <col min="9734" max="9734" width="7.42578125" style="5" customWidth="1"/>
    <col min="9735" max="9735" width="6.140625" style="5" customWidth="1"/>
    <col min="9736" max="9736" width="0" style="5" hidden="1" customWidth="1"/>
    <col min="9737" max="9966" width="9.140625" style="5"/>
    <col min="9967" max="9968" width="4.140625" style="5" customWidth="1"/>
    <col min="9969" max="9972" width="6.28515625" style="5" customWidth="1"/>
    <col min="9973" max="9973" width="1" style="5" customWidth="1"/>
    <col min="9974" max="9974" width="0" style="5" hidden="1" customWidth="1"/>
    <col min="9975" max="9976" width="4.140625" style="5" customWidth="1"/>
    <col min="9977" max="9977" width="5.28515625" style="5" customWidth="1"/>
    <col min="9978" max="9978" width="0" style="5" hidden="1" customWidth="1"/>
    <col min="9979" max="9981" width="3.5703125" style="5" customWidth="1"/>
    <col min="9982" max="9982" width="3.140625" style="5" customWidth="1"/>
    <col min="9983" max="9986" width="3.28515625" style="5" customWidth="1"/>
    <col min="9987" max="9987" width="1" style="5" customWidth="1"/>
    <col min="9988" max="9989" width="0" style="5" hidden="1" customWidth="1"/>
    <col min="9990" max="9990" width="7.42578125" style="5" customWidth="1"/>
    <col min="9991" max="9991" width="6.140625" style="5" customWidth="1"/>
    <col min="9992" max="9992" width="0" style="5" hidden="1" customWidth="1"/>
    <col min="9993" max="10222" width="9.140625" style="5"/>
    <col min="10223" max="10224" width="4.140625" style="5" customWidth="1"/>
    <col min="10225" max="10228" width="6.28515625" style="5" customWidth="1"/>
    <col min="10229" max="10229" width="1" style="5" customWidth="1"/>
    <col min="10230" max="10230" width="0" style="5" hidden="1" customWidth="1"/>
    <col min="10231" max="10232" width="4.140625" style="5" customWidth="1"/>
    <col min="10233" max="10233" width="5.28515625" style="5" customWidth="1"/>
    <col min="10234" max="10234" width="0" style="5" hidden="1" customWidth="1"/>
    <col min="10235" max="10237" width="3.5703125" style="5" customWidth="1"/>
    <col min="10238" max="10238" width="3.140625" style="5" customWidth="1"/>
    <col min="10239" max="10242" width="3.28515625" style="5" customWidth="1"/>
    <col min="10243" max="10243" width="1" style="5" customWidth="1"/>
    <col min="10244" max="10245" width="0" style="5" hidden="1" customWidth="1"/>
    <col min="10246" max="10246" width="7.42578125" style="5" customWidth="1"/>
    <col min="10247" max="10247" width="6.140625" style="5" customWidth="1"/>
    <col min="10248" max="10248" width="0" style="5" hidden="1" customWidth="1"/>
    <col min="10249" max="10478" width="9.140625" style="5"/>
    <col min="10479" max="10480" width="4.140625" style="5" customWidth="1"/>
    <col min="10481" max="10484" width="6.28515625" style="5" customWidth="1"/>
    <col min="10485" max="10485" width="1" style="5" customWidth="1"/>
    <col min="10486" max="10486" width="0" style="5" hidden="1" customWidth="1"/>
    <col min="10487" max="10488" width="4.140625" style="5" customWidth="1"/>
    <col min="10489" max="10489" width="5.28515625" style="5" customWidth="1"/>
    <col min="10490" max="10490" width="0" style="5" hidden="1" customWidth="1"/>
    <col min="10491" max="10493" width="3.5703125" style="5" customWidth="1"/>
    <col min="10494" max="10494" width="3.140625" style="5" customWidth="1"/>
    <col min="10495" max="10498" width="3.28515625" style="5" customWidth="1"/>
    <col min="10499" max="10499" width="1" style="5" customWidth="1"/>
    <col min="10500" max="10501" width="0" style="5" hidden="1" customWidth="1"/>
    <col min="10502" max="10502" width="7.42578125" style="5" customWidth="1"/>
    <col min="10503" max="10503" width="6.140625" style="5" customWidth="1"/>
    <col min="10504" max="10504" width="0" style="5" hidden="1" customWidth="1"/>
    <col min="10505" max="10734" width="9.140625" style="5"/>
    <col min="10735" max="10736" width="4.140625" style="5" customWidth="1"/>
    <col min="10737" max="10740" width="6.28515625" style="5" customWidth="1"/>
    <col min="10741" max="10741" width="1" style="5" customWidth="1"/>
    <col min="10742" max="10742" width="0" style="5" hidden="1" customWidth="1"/>
    <col min="10743" max="10744" width="4.140625" style="5" customWidth="1"/>
    <col min="10745" max="10745" width="5.28515625" style="5" customWidth="1"/>
    <col min="10746" max="10746" width="0" style="5" hidden="1" customWidth="1"/>
    <col min="10747" max="10749" width="3.5703125" style="5" customWidth="1"/>
    <col min="10750" max="10750" width="3.140625" style="5" customWidth="1"/>
    <col min="10751" max="10754" width="3.28515625" style="5" customWidth="1"/>
    <col min="10755" max="10755" width="1" style="5" customWidth="1"/>
    <col min="10756" max="10757" width="0" style="5" hidden="1" customWidth="1"/>
    <col min="10758" max="10758" width="7.42578125" style="5" customWidth="1"/>
    <col min="10759" max="10759" width="6.140625" style="5" customWidth="1"/>
    <col min="10760" max="10760" width="0" style="5" hidden="1" customWidth="1"/>
    <col min="10761" max="10990" width="9.140625" style="5"/>
    <col min="10991" max="10992" width="4.140625" style="5" customWidth="1"/>
    <col min="10993" max="10996" width="6.28515625" style="5" customWidth="1"/>
    <col min="10997" max="10997" width="1" style="5" customWidth="1"/>
    <col min="10998" max="10998" width="0" style="5" hidden="1" customWidth="1"/>
    <col min="10999" max="11000" width="4.140625" style="5" customWidth="1"/>
    <col min="11001" max="11001" width="5.28515625" style="5" customWidth="1"/>
    <col min="11002" max="11002" width="0" style="5" hidden="1" customWidth="1"/>
    <col min="11003" max="11005" width="3.5703125" style="5" customWidth="1"/>
    <col min="11006" max="11006" width="3.140625" style="5" customWidth="1"/>
    <col min="11007" max="11010" width="3.28515625" style="5" customWidth="1"/>
    <col min="11011" max="11011" width="1" style="5" customWidth="1"/>
    <col min="11012" max="11013" width="0" style="5" hidden="1" customWidth="1"/>
    <col min="11014" max="11014" width="7.42578125" style="5" customWidth="1"/>
    <col min="11015" max="11015" width="6.140625" style="5" customWidth="1"/>
    <col min="11016" max="11016" width="0" style="5" hidden="1" customWidth="1"/>
    <col min="11017" max="11246" width="9.140625" style="5"/>
    <col min="11247" max="11248" width="4.140625" style="5" customWidth="1"/>
    <col min="11249" max="11252" width="6.28515625" style="5" customWidth="1"/>
    <col min="11253" max="11253" width="1" style="5" customWidth="1"/>
    <col min="11254" max="11254" width="0" style="5" hidden="1" customWidth="1"/>
    <col min="11255" max="11256" width="4.140625" style="5" customWidth="1"/>
    <col min="11257" max="11257" width="5.28515625" style="5" customWidth="1"/>
    <col min="11258" max="11258" width="0" style="5" hidden="1" customWidth="1"/>
    <col min="11259" max="11261" width="3.5703125" style="5" customWidth="1"/>
    <col min="11262" max="11262" width="3.140625" style="5" customWidth="1"/>
    <col min="11263" max="11266" width="3.28515625" style="5" customWidth="1"/>
    <col min="11267" max="11267" width="1" style="5" customWidth="1"/>
    <col min="11268" max="11269" width="0" style="5" hidden="1" customWidth="1"/>
    <col min="11270" max="11270" width="7.42578125" style="5" customWidth="1"/>
    <col min="11271" max="11271" width="6.140625" style="5" customWidth="1"/>
    <col min="11272" max="11272" width="0" style="5" hidden="1" customWidth="1"/>
    <col min="11273" max="11502" width="9.140625" style="5"/>
    <col min="11503" max="11504" width="4.140625" style="5" customWidth="1"/>
    <col min="11505" max="11508" width="6.28515625" style="5" customWidth="1"/>
    <col min="11509" max="11509" width="1" style="5" customWidth="1"/>
    <col min="11510" max="11510" width="0" style="5" hidden="1" customWidth="1"/>
    <col min="11511" max="11512" width="4.140625" style="5" customWidth="1"/>
    <col min="11513" max="11513" width="5.28515625" style="5" customWidth="1"/>
    <col min="11514" max="11514" width="0" style="5" hidden="1" customWidth="1"/>
    <col min="11515" max="11517" width="3.5703125" style="5" customWidth="1"/>
    <col min="11518" max="11518" width="3.140625" style="5" customWidth="1"/>
    <col min="11519" max="11522" width="3.28515625" style="5" customWidth="1"/>
    <col min="11523" max="11523" width="1" style="5" customWidth="1"/>
    <col min="11524" max="11525" width="0" style="5" hidden="1" customWidth="1"/>
    <col min="11526" max="11526" width="7.42578125" style="5" customWidth="1"/>
    <col min="11527" max="11527" width="6.140625" style="5" customWidth="1"/>
    <col min="11528" max="11528" width="0" style="5" hidden="1" customWidth="1"/>
    <col min="11529" max="11758" width="9.140625" style="5"/>
    <col min="11759" max="11760" width="4.140625" style="5" customWidth="1"/>
    <col min="11761" max="11764" width="6.28515625" style="5" customWidth="1"/>
    <col min="11765" max="11765" width="1" style="5" customWidth="1"/>
    <col min="11766" max="11766" width="0" style="5" hidden="1" customWidth="1"/>
    <col min="11767" max="11768" width="4.140625" style="5" customWidth="1"/>
    <col min="11769" max="11769" width="5.28515625" style="5" customWidth="1"/>
    <col min="11770" max="11770" width="0" style="5" hidden="1" customWidth="1"/>
    <col min="11771" max="11773" width="3.5703125" style="5" customWidth="1"/>
    <col min="11774" max="11774" width="3.140625" style="5" customWidth="1"/>
    <col min="11775" max="11778" width="3.28515625" style="5" customWidth="1"/>
    <col min="11779" max="11779" width="1" style="5" customWidth="1"/>
    <col min="11780" max="11781" width="0" style="5" hidden="1" customWidth="1"/>
    <col min="11782" max="11782" width="7.42578125" style="5" customWidth="1"/>
    <col min="11783" max="11783" width="6.140625" style="5" customWidth="1"/>
    <col min="11784" max="11784" width="0" style="5" hidden="1" customWidth="1"/>
    <col min="11785" max="12014" width="9.140625" style="5"/>
    <col min="12015" max="12016" width="4.140625" style="5" customWidth="1"/>
    <col min="12017" max="12020" width="6.28515625" style="5" customWidth="1"/>
    <col min="12021" max="12021" width="1" style="5" customWidth="1"/>
    <col min="12022" max="12022" width="0" style="5" hidden="1" customWidth="1"/>
    <col min="12023" max="12024" width="4.140625" style="5" customWidth="1"/>
    <col min="12025" max="12025" width="5.28515625" style="5" customWidth="1"/>
    <col min="12026" max="12026" width="0" style="5" hidden="1" customWidth="1"/>
    <col min="12027" max="12029" width="3.5703125" style="5" customWidth="1"/>
    <col min="12030" max="12030" width="3.140625" style="5" customWidth="1"/>
    <col min="12031" max="12034" width="3.28515625" style="5" customWidth="1"/>
    <col min="12035" max="12035" width="1" style="5" customWidth="1"/>
    <col min="12036" max="12037" width="0" style="5" hidden="1" customWidth="1"/>
    <col min="12038" max="12038" width="7.42578125" style="5" customWidth="1"/>
    <col min="12039" max="12039" width="6.140625" style="5" customWidth="1"/>
    <col min="12040" max="12040" width="0" style="5" hidden="1" customWidth="1"/>
    <col min="12041" max="12270" width="9.140625" style="5"/>
    <col min="12271" max="12272" width="4.140625" style="5" customWidth="1"/>
    <col min="12273" max="12276" width="6.28515625" style="5" customWidth="1"/>
    <col min="12277" max="12277" width="1" style="5" customWidth="1"/>
    <col min="12278" max="12278" width="0" style="5" hidden="1" customWidth="1"/>
    <col min="12279" max="12280" width="4.140625" style="5" customWidth="1"/>
    <col min="12281" max="12281" width="5.28515625" style="5" customWidth="1"/>
    <col min="12282" max="12282" width="0" style="5" hidden="1" customWidth="1"/>
    <col min="12283" max="12285" width="3.5703125" style="5" customWidth="1"/>
    <col min="12286" max="12286" width="3.140625" style="5" customWidth="1"/>
    <col min="12287" max="12290" width="3.28515625" style="5" customWidth="1"/>
    <col min="12291" max="12291" width="1" style="5" customWidth="1"/>
    <col min="12292" max="12293" width="0" style="5" hidden="1" customWidth="1"/>
    <col min="12294" max="12294" width="7.42578125" style="5" customWidth="1"/>
    <col min="12295" max="12295" width="6.140625" style="5" customWidth="1"/>
    <col min="12296" max="12296" width="0" style="5" hidden="1" customWidth="1"/>
    <col min="12297" max="12526" width="9.140625" style="5"/>
    <col min="12527" max="12528" width="4.140625" style="5" customWidth="1"/>
    <col min="12529" max="12532" width="6.28515625" style="5" customWidth="1"/>
    <col min="12533" max="12533" width="1" style="5" customWidth="1"/>
    <col min="12534" max="12534" width="0" style="5" hidden="1" customWidth="1"/>
    <col min="12535" max="12536" width="4.140625" style="5" customWidth="1"/>
    <col min="12537" max="12537" width="5.28515625" style="5" customWidth="1"/>
    <col min="12538" max="12538" width="0" style="5" hidden="1" customWidth="1"/>
    <col min="12539" max="12541" width="3.5703125" style="5" customWidth="1"/>
    <col min="12542" max="12542" width="3.140625" style="5" customWidth="1"/>
    <col min="12543" max="12546" width="3.28515625" style="5" customWidth="1"/>
    <col min="12547" max="12547" width="1" style="5" customWidth="1"/>
    <col min="12548" max="12549" width="0" style="5" hidden="1" customWidth="1"/>
    <col min="12550" max="12550" width="7.42578125" style="5" customWidth="1"/>
    <col min="12551" max="12551" width="6.140625" style="5" customWidth="1"/>
    <col min="12552" max="12552" width="0" style="5" hidden="1" customWidth="1"/>
    <col min="12553" max="12782" width="9.140625" style="5"/>
    <col min="12783" max="12784" width="4.140625" style="5" customWidth="1"/>
    <col min="12785" max="12788" width="6.28515625" style="5" customWidth="1"/>
    <col min="12789" max="12789" width="1" style="5" customWidth="1"/>
    <col min="12790" max="12790" width="0" style="5" hidden="1" customWidth="1"/>
    <col min="12791" max="12792" width="4.140625" style="5" customWidth="1"/>
    <col min="12793" max="12793" width="5.28515625" style="5" customWidth="1"/>
    <col min="12794" max="12794" width="0" style="5" hidden="1" customWidth="1"/>
    <col min="12795" max="12797" width="3.5703125" style="5" customWidth="1"/>
    <col min="12798" max="12798" width="3.140625" style="5" customWidth="1"/>
    <col min="12799" max="12802" width="3.28515625" style="5" customWidth="1"/>
    <col min="12803" max="12803" width="1" style="5" customWidth="1"/>
    <col min="12804" max="12805" width="0" style="5" hidden="1" customWidth="1"/>
    <col min="12806" max="12806" width="7.42578125" style="5" customWidth="1"/>
    <col min="12807" max="12807" width="6.140625" style="5" customWidth="1"/>
    <col min="12808" max="12808" width="0" style="5" hidden="1" customWidth="1"/>
    <col min="12809" max="13038" width="9.140625" style="5"/>
    <col min="13039" max="13040" width="4.140625" style="5" customWidth="1"/>
    <col min="13041" max="13044" width="6.28515625" style="5" customWidth="1"/>
    <col min="13045" max="13045" width="1" style="5" customWidth="1"/>
    <col min="13046" max="13046" width="0" style="5" hidden="1" customWidth="1"/>
    <col min="13047" max="13048" width="4.140625" style="5" customWidth="1"/>
    <col min="13049" max="13049" width="5.28515625" style="5" customWidth="1"/>
    <col min="13050" max="13050" width="0" style="5" hidden="1" customWidth="1"/>
    <col min="13051" max="13053" width="3.5703125" style="5" customWidth="1"/>
    <col min="13054" max="13054" width="3.140625" style="5" customWidth="1"/>
    <col min="13055" max="13058" width="3.28515625" style="5" customWidth="1"/>
    <col min="13059" max="13059" width="1" style="5" customWidth="1"/>
    <col min="13060" max="13061" width="0" style="5" hidden="1" customWidth="1"/>
    <col min="13062" max="13062" width="7.42578125" style="5" customWidth="1"/>
    <col min="13063" max="13063" width="6.140625" style="5" customWidth="1"/>
    <col min="13064" max="13064" width="0" style="5" hidden="1" customWidth="1"/>
    <col min="13065" max="13294" width="9.140625" style="5"/>
    <col min="13295" max="13296" width="4.140625" style="5" customWidth="1"/>
    <col min="13297" max="13300" width="6.28515625" style="5" customWidth="1"/>
    <col min="13301" max="13301" width="1" style="5" customWidth="1"/>
    <col min="13302" max="13302" width="0" style="5" hidden="1" customWidth="1"/>
    <col min="13303" max="13304" width="4.140625" style="5" customWidth="1"/>
    <col min="13305" max="13305" width="5.28515625" style="5" customWidth="1"/>
    <col min="13306" max="13306" width="0" style="5" hidden="1" customWidth="1"/>
    <col min="13307" max="13309" width="3.5703125" style="5" customWidth="1"/>
    <col min="13310" max="13310" width="3.140625" style="5" customWidth="1"/>
    <col min="13311" max="13314" width="3.28515625" style="5" customWidth="1"/>
    <col min="13315" max="13315" width="1" style="5" customWidth="1"/>
    <col min="13316" max="13317" width="0" style="5" hidden="1" customWidth="1"/>
    <col min="13318" max="13318" width="7.42578125" style="5" customWidth="1"/>
    <col min="13319" max="13319" width="6.140625" style="5" customWidth="1"/>
    <col min="13320" max="13320" width="0" style="5" hidden="1" customWidth="1"/>
    <col min="13321" max="13550" width="9.140625" style="5"/>
    <col min="13551" max="13552" width="4.140625" style="5" customWidth="1"/>
    <col min="13553" max="13556" width="6.28515625" style="5" customWidth="1"/>
    <col min="13557" max="13557" width="1" style="5" customWidth="1"/>
    <col min="13558" max="13558" width="0" style="5" hidden="1" customWidth="1"/>
    <col min="13559" max="13560" width="4.140625" style="5" customWidth="1"/>
    <col min="13561" max="13561" width="5.28515625" style="5" customWidth="1"/>
    <col min="13562" max="13562" width="0" style="5" hidden="1" customWidth="1"/>
    <col min="13563" max="13565" width="3.5703125" style="5" customWidth="1"/>
    <col min="13566" max="13566" width="3.140625" style="5" customWidth="1"/>
    <col min="13567" max="13570" width="3.28515625" style="5" customWidth="1"/>
    <col min="13571" max="13571" width="1" style="5" customWidth="1"/>
    <col min="13572" max="13573" width="0" style="5" hidden="1" customWidth="1"/>
    <col min="13574" max="13574" width="7.42578125" style="5" customWidth="1"/>
    <col min="13575" max="13575" width="6.140625" style="5" customWidth="1"/>
    <col min="13576" max="13576" width="0" style="5" hidden="1" customWidth="1"/>
    <col min="13577" max="13806" width="9.140625" style="5"/>
    <col min="13807" max="13808" width="4.140625" style="5" customWidth="1"/>
    <col min="13809" max="13812" width="6.28515625" style="5" customWidth="1"/>
    <col min="13813" max="13813" width="1" style="5" customWidth="1"/>
    <col min="13814" max="13814" width="0" style="5" hidden="1" customWidth="1"/>
    <col min="13815" max="13816" width="4.140625" style="5" customWidth="1"/>
    <col min="13817" max="13817" width="5.28515625" style="5" customWidth="1"/>
    <col min="13818" max="13818" width="0" style="5" hidden="1" customWidth="1"/>
    <col min="13819" max="13821" width="3.5703125" style="5" customWidth="1"/>
    <col min="13822" max="13822" width="3.140625" style="5" customWidth="1"/>
    <col min="13823" max="13826" width="3.28515625" style="5" customWidth="1"/>
    <col min="13827" max="13827" width="1" style="5" customWidth="1"/>
    <col min="13828" max="13829" width="0" style="5" hidden="1" customWidth="1"/>
    <col min="13830" max="13830" width="7.42578125" style="5" customWidth="1"/>
    <col min="13831" max="13831" width="6.140625" style="5" customWidth="1"/>
    <col min="13832" max="13832" width="0" style="5" hidden="1" customWidth="1"/>
    <col min="13833" max="14062" width="9.140625" style="5"/>
    <col min="14063" max="14064" width="4.140625" style="5" customWidth="1"/>
    <col min="14065" max="14068" width="6.28515625" style="5" customWidth="1"/>
    <col min="14069" max="14069" width="1" style="5" customWidth="1"/>
    <col min="14070" max="14070" width="0" style="5" hidden="1" customWidth="1"/>
    <col min="14071" max="14072" width="4.140625" style="5" customWidth="1"/>
    <col min="14073" max="14073" width="5.28515625" style="5" customWidth="1"/>
    <col min="14074" max="14074" width="0" style="5" hidden="1" customWidth="1"/>
    <col min="14075" max="14077" width="3.5703125" style="5" customWidth="1"/>
    <col min="14078" max="14078" width="3.140625" style="5" customWidth="1"/>
    <col min="14079" max="14082" width="3.28515625" style="5" customWidth="1"/>
    <col min="14083" max="14083" width="1" style="5" customWidth="1"/>
    <col min="14084" max="14085" width="0" style="5" hidden="1" customWidth="1"/>
    <col min="14086" max="14086" width="7.42578125" style="5" customWidth="1"/>
    <col min="14087" max="14087" width="6.140625" style="5" customWidth="1"/>
    <col min="14088" max="14088" width="0" style="5" hidden="1" customWidth="1"/>
    <col min="14089" max="14318" width="9.140625" style="5"/>
    <col min="14319" max="14320" width="4.140625" style="5" customWidth="1"/>
    <col min="14321" max="14324" width="6.28515625" style="5" customWidth="1"/>
    <col min="14325" max="14325" width="1" style="5" customWidth="1"/>
    <col min="14326" max="14326" width="0" style="5" hidden="1" customWidth="1"/>
    <col min="14327" max="14328" width="4.140625" style="5" customWidth="1"/>
    <col min="14329" max="14329" width="5.28515625" style="5" customWidth="1"/>
    <col min="14330" max="14330" width="0" style="5" hidden="1" customWidth="1"/>
    <col min="14331" max="14333" width="3.5703125" style="5" customWidth="1"/>
    <col min="14334" max="14334" width="3.140625" style="5" customWidth="1"/>
    <col min="14335" max="14338" width="3.28515625" style="5" customWidth="1"/>
    <col min="14339" max="14339" width="1" style="5" customWidth="1"/>
    <col min="14340" max="14341" width="0" style="5" hidden="1" customWidth="1"/>
    <col min="14342" max="14342" width="7.42578125" style="5" customWidth="1"/>
    <col min="14343" max="14343" width="6.140625" style="5" customWidth="1"/>
    <col min="14344" max="14344" width="0" style="5" hidden="1" customWidth="1"/>
    <col min="14345" max="14574" width="9.140625" style="5"/>
    <col min="14575" max="14576" width="4.140625" style="5" customWidth="1"/>
    <col min="14577" max="14580" width="6.28515625" style="5" customWidth="1"/>
    <col min="14581" max="14581" width="1" style="5" customWidth="1"/>
    <col min="14582" max="14582" width="0" style="5" hidden="1" customWidth="1"/>
    <col min="14583" max="14584" width="4.140625" style="5" customWidth="1"/>
    <col min="14585" max="14585" width="5.28515625" style="5" customWidth="1"/>
    <col min="14586" max="14586" width="0" style="5" hidden="1" customWidth="1"/>
    <col min="14587" max="14589" width="3.5703125" style="5" customWidth="1"/>
    <col min="14590" max="14590" width="3.140625" style="5" customWidth="1"/>
    <col min="14591" max="14594" width="3.28515625" style="5" customWidth="1"/>
    <col min="14595" max="14595" width="1" style="5" customWidth="1"/>
    <col min="14596" max="14597" width="0" style="5" hidden="1" customWidth="1"/>
    <col min="14598" max="14598" width="7.42578125" style="5" customWidth="1"/>
    <col min="14599" max="14599" width="6.140625" style="5" customWidth="1"/>
    <col min="14600" max="14600" width="0" style="5" hidden="1" customWidth="1"/>
    <col min="14601" max="14830" width="9.140625" style="5"/>
    <col min="14831" max="14832" width="4.140625" style="5" customWidth="1"/>
    <col min="14833" max="14836" width="6.28515625" style="5" customWidth="1"/>
    <col min="14837" max="14837" width="1" style="5" customWidth="1"/>
    <col min="14838" max="14838" width="0" style="5" hidden="1" customWidth="1"/>
    <col min="14839" max="14840" width="4.140625" style="5" customWidth="1"/>
    <col min="14841" max="14841" width="5.28515625" style="5" customWidth="1"/>
    <col min="14842" max="14842" width="0" style="5" hidden="1" customWidth="1"/>
    <col min="14843" max="14845" width="3.5703125" style="5" customWidth="1"/>
    <col min="14846" max="14846" width="3.140625" style="5" customWidth="1"/>
    <col min="14847" max="14850" width="3.28515625" style="5" customWidth="1"/>
    <col min="14851" max="14851" width="1" style="5" customWidth="1"/>
    <col min="14852" max="14853" width="0" style="5" hidden="1" customWidth="1"/>
    <col min="14854" max="14854" width="7.42578125" style="5" customWidth="1"/>
    <col min="14855" max="14855" width="6.140625" style="5" customWidth="1"/>
    <col min="14856" max="14856" width="0" style="5" hidden="1" customWidth="1"/>
    <col min="14857" max="15086" width="9.140625" style="5"/>
    <col min="15087" max="15088" width="4.140625" style="5" customWidth="1"/>
    <col min="15089" max="15092" width="6.28515625" style="5" customWidth="1"/>
    <col min="15093" max="15093" width="1" style="5" customWidth="1"/>
    <col min="15094" max="15094" width="0" style="5" hidden="1" customWidth="1"/>
    <col min="15095" max="15096" width="4.140625" style="5" customWidth="1"/>
    <col min="15097" max="15097" width="5.28515625" style="5" customWidth="1"/>
    <col min="15098" max="15098" width="0" style="5" hidden="1" customWidth="1"/>
    <col min="15099" max="15101" width="3.5703125" style="5" customWidth="1"/>
    <col min="15102" max="15102" width="3.140625" style="5" customWidth="1"/>
    <col min="15103" max="15106" width="3.28515625" style="5" customWidth="1"/>
    <col min="15107" max="15107" width="1" style="5" customWidth="1"/>
    <col min="15108" max="15109" width="0" style="5" hidden="1" customWidth="1"/>
    <col min="15110" max="15110" width="7.42578125" style="5" customWidth="1"/>
    <col min="15111" max="15111" width="6.140625" style="5" customWidth="1"/>
    <col min="15112" max="15112" width="0" style="5" hidden="1" customWidth="1"/>
    <col min="15113" max="15342" width="9.140625" style="5"/>
    <col min="15343" max="15344" width="4.140625" style="5" customWidth="1"/>
    <col min="15345" max="15348" width="6.28515625" style="5" customWidth="1"/>
    <col min="15349" max="15349" width="1" style="5" customWidth="1"/>
    <col min="15350" max="15350" width="0" style="5" hidden="1" customWidth="1"/>
    <col min="15351" max="15352" width="4.140625" style="5" customWidth="1"/>
    <col min="15353" max="15353" width="5.28515625" style="5" customWidth="1"/>
    <col min="15354" max="15354" width="0" style="5" hidden="1" customWidth="1"/>
    <col min="15355" max="15357" width="3.5703125" style="5" customWidth="1"/>
    <col min="15358" max="15358" width="3.140625" style="5" customWidth="1"/>
    <col min="15359" max="15362" width="3.28515625" style="5" customWidth="1"/>
    <col min="15363" max="15363" width="1" style="5" customWidth="1"/>
    <col min="15364" max="15365" width="0" style="5" hidden="1" customWidth="1"/>
    <col min="15366" max="15366" width="7.42578125" style="5" customWidth="1"/>
    <col min="15367" max="15367" width="6.140625" style="5" customWidth="1"/>
    <col min="15368" max="15368" width="0" style="5" hidden="1" customWidth="1"/>
    <col min="15369" max="15598" width="9.140625" style="5"/>
    <col min="15599" max="15600" width="4.140625" style="5" customWidth="1"/>
    <col min="15601" max="15604" width="6.28515625" style="5" customWidth="1"/>
    <col min="15605" max="15605" width="1" style="5" customWidth="1"/>
    <col min="15606" max="15606" width="0" style="5" hidden="1" customWidth="1"/>
    <col min="15607" max="15608" width="4.140625" style="5" customWidth="1"/>
    <col min="15609" max="15609" width="5.28515625" style="5" customWidth="1"/>
    <col min="15610" max="15610" width="0" style="5" hidden="1" customWidth="1"/>
    <col min="15611" max="15613" width="3.5703125" style="5" customWidth="1"/>
    <col min="15614" max="15614" width="3.140625" style="5" customWidth="1"/>
    <col min="15615" max="15618" width="3.28515625" style="5" customWidth="1"/>
    <col min="15619" max="15619" width="1" style="5" customWidth="1"/>
    <col min="15620" max="15621" width="0" style="5" hidden="1" customWidth="1"/>
    <col min="15622" max="15622" width="7.42578125" style="5" customWidth="1"/>
    <col min="15623" max="15623" width="6.140625" style="5" customWidth="1"/>
    <col min="15624" max="15624" width="0" style="5" hidden="1" customWidth="1"/>
    <col min="15625" max="15854" width="9.140625" style="5"/>
    <col min="15855" max="15856" width="4.140625" style="5" customWidth="1"/>
    <col min="15857" max="15860" width="6.28515625" style="5" customWidth="1"/>
    <col min="15861" max="15861" width="1" style="5" customWidth="1"/>
    <col min="15862" max="15862" width="0" style="5" hidden="1" customWidth="1"/>
    <col min="15863" max="15864" width="4.140625" style="5" customWidth="1"/>
    <col min="15865" max="15865" width="5.28515625" style="5" customWidth="1"/>
    <col min="15866" max="15866" width="0" style="5" hidden="1" customWidth="1"/>
    <col min="15867" max="15869" width="3.5703125" style="5" customWidth="1"/>
    <col min="15870" max="15870" width="3.140625" style="5" customWidth="1"/>
    <col min="15871" max="15874" width="3.28515625" style="5" customWidth="1"/>
    <col min="15875" max="15875" width="1" style="5" customWidth="1"/>
    <col min="15876" max="15877" width="0" style="5" hidden="1" customWidth="1"/>
    <col min="15878" max="15878" width="7.42578125" style="5" customWidth="1"/>
    <col min="15879" max="15879" width="6.140625" style="5" customWidth="1"/>
    <col min="15880" max="15880" width="0" style="5" hidden="1" customWidth="1"/>
    <col min="15881" max="16110" width="9.140625" style="5"/>
    <col min="16111" max="16112" width="4.140625" style="5" customWidth="1"/>
    <col min="16113" max="16116" width="6.28515625" style="5" customWidth="1"/>
    <col min="16117" max="16117" width="1" style="5" customWidth="1"/>
    <col min="16118" max="16118" width="0" style="5" hidden="1" customWidth="1"/>
    <col min="16119" max="16120" width="4.140625" style="5" customWidth="1"/>
    <col min="16121" max="16121" width="5.28515625" style="5" customWidth="1"/>
    <col min="16122" max="16122" width="0" style="5" hidden="1" customWidth="1"/>
    <col min="16123" max="16125" width="3.5703125" style="5" customWidth="1"/>
    <col min="16126" max="16126" width="3.140625" style="5" customWidth="1"/>
    <col min="16127" max="16130" width="3.28515625" style="5" customWidth="1"/>
    <col min="16131" max="16131" width="1" style="5" customWidth="1"/>
    <col min="16132" max="16133" width="0" style="5" hidden="1" customWidth="1"/>
    <col min="16134" max="16134" width="7.42578125" style="5" customWidth="1"/>
    <col min="16135" max="16135" width="6.140625" style="5" customWidth="1"/>
    <col min="16136" max="16136" width="0" style="5" hidden="1" customWidth="1"/>
    <col min="16137" max="16384" width="9.140625" style="5"/>
  </cols>
  <sheetData>
    <row r="1" spans="1:8" ht="15.75" customHeight="1">
      <c r="A1" s="36" t="s">
        <v>581</v>
      </c>
      <c r="B1" s="36"/>
      <c r="C1" s="36"/>
      <c r="D1" s="36" t="str">
        <f>Деклар!G9</f>
        <v>ИП Ахметов</v>
      </c>
      <c r="E1" s="9"/>
      <c r="F1" s="9"/>
      <c r="G1" s="9"/>
      <c r="H1" s="9"/>
    </row>
    <row r="2" spans="1:8" ht="15.75" customHeight="1">
      <c r="A2" s="26" t="s">
        <v>153</v>
      </c>
      <c r="B2" s="928">
        <f>Деклар!D5</f>
        <v>111111111111</v>
      </c>
      <c r="C2" s="928"/>
      <c r="D2" s="32"/>
      <c r="E2" s="928"/>
      <c r="F2" s="928"/>
      <c r="G2" s="21"/>
      <c r="H2" s="21"/>
    </row>
    <row r="3" spans="1:8" ht="15.75" customHeight="1">
      <c r="A3" s="26" t="s">
        <v>173</v>
      </c>
      <c r="B3" s="27"/>
      <c r="C3" s="27"/>
      <c r="D3" s="273" t="str">
        <f>Деклар!G7</f>
        <v>2020 год</v>
      </c>
      <c r="E3" s="21"/>
      <c r="F3" s="21"/>
      <c r="G3" s="21"/>
      <c r="H3" s="21"/>
    </row>
    <row r="4" spans="1:8" ht="15.75" customHeight="1">
      <c r="A4" s="940" t="s">
        <v>114</v>
      </c>
      <c r="B4" s="940"/>
      <c r="C4" s="940"/>
      <c r="D4" s="940"/>
      <c r="E4" s="940"/>
      <c r="F4" s="940"/>
      <c r="G4" s="940"/>
      <c r="H4" s="940"/>
    </row>
    <row r="5" spans="1:8" ht="15.75" customHeight="1">
      <c r="A5" s="933" t="s">
        <v>221</v>
      </c>
      <c r="B5" s="933"/>
      <c r="C5" s="933"/>
      <c r="D5" s="933"/>
      <c r="E5" s="933"/>
      <c r="F5" s="933"/>
      <c r="G5" s="933"/>
      <c r="H5" s="933"/>
    </row>
    <row r="6" spans="1:8" ht="15.75" customHeight="1" thickBot="1">
      <c r="A6" s="941" t="s">
        <v>220</v>
      </c>
      <c r="B6" s="941"/>
      <c r="C6" s="941"/>
      <c r="D6" s="941"/>
      <c r="E6" s="941"/>
      <c r="F6" s="941"/>
      <c r="G6" s="941"/>
      <c r="H6" s="941"/>
    </row>
    <row r="7" spans="1:8" ht="28.5" customHeight="1" thickBot="1">
      <c r="A7" s="43" t="s">
        <v>122</v>
      </c>
      <c r="B7" s="942" t="s">
        <v>125</v>
      </c>
      <c r="C7" s="942"/>
      <c r="D7" s="942"/>
      <c r="E7" s="46" t="s">
        <v>219</v>
      </c>
      <c r="F7" s="45" t="s">
        <v>126</v>
      </c>
      <c r="G7" s="45" t="s">
        <v>117</v>
      </c>
      <c r="H7" s="47" t="s">
        <v>124</v>
      </c>
    </row>
    <row r="8" spans="1:8" ht="15.75" customHeight="1">
      <c r="A8" s="42">
        <v>1</v>
      </c>
      <c r="B8" s="953"/>
      <c r="C8" s="953"/>
      <c r="D8" s="953"/>
      <c r="E8" s="543"/>
      <c r="F8" s="544"/>
      <c r="G8" s="545"/>
      <c r="H8" s="546"/>
    </row>
    <row r="9" spans="1:8" s="6" customFormat="1" ht="21" customHeight="1">
      <c r="A9" s="71">
        <v>2</v>
      </c>
      <c r="B9" s="952"/>
      <c r="C9" s="952"/>
      <c r="D9" s="952"/>
      <c r="E9" s="548"/>
      <c r="F9" s="549"/>
      <c r="G9" s="550"/>
      <c r="H9" s="551"/>
    </row>
    <row r="10" spans="1:8" ht="15.75" customHeight="1">
      <c r="A10" s="70" t="s">
        <v>177</v>
      </c>
      <c r="B10" s="947"/>
      <c r="C10" s="947"/>
      <c r="D10" s="947"/>
      <c r="E10" s="548"/>
      <c r="F10" s="539"/>
      <c r="G10" s="539"/>
      <c r="H10" s="539"/>
    </row>
    <row r="11" spans="1:8" ht="15.75" customHeight="1">
      <c r="A11" s="23"/>
      <c r="B11" s="947"/>
      <c r="C11" s="947"/>
      <c r="D11" s="947"/>
      <c r="E11" s="548"/>
      <c r="F11" s="539"/>
      <c r="G11" s="539"/>
      <c r="H11" s="539"/>
    </row>
    <row r="12" spans="1:8" ht="15.75" customHeight="1">
      <c r="A12" s="23"/>
      <c r="B12" s="947"/>
      <c r="C12" s="947"/>
      <c r="D12" s="947"/>
      <c r="E12" s="548"/>
      <c r="F12" s="539"/>
      <c r="G12" s="539"/>
      <c r="H12" s="539"/>
    </row>
    <row r="13" spans="1:8" ht="15.75" customHeight="1" thickBot="1">
      <c r="A13" s="38"/>
      <c r="B13" s="948"/>
      <c r="C13" s="948"/>
      <c r="D13" s="948"/>
      <c r="E13" s="552"/>
      <c r="F13" s="553"/>
      <c r="G13" s="554"/>
      <c r="H13" s="555"/>
    </row>
    <row r="14" spans="1:8" ht="34.5" customHeight="1" thickBot="1">
      <c r="A14" s="43"/>
      <c r="B14" s="949" t="s">
        <v>427</v>
      </c>
      <c r="C14" s="950"/>
      <c r="D14" s="950"/>
      <c r="E14" s="950"/>
      <c r="F14" s="951"/>
      <c r="G14" s="73">
        <f>SUM(G8:G13)</f>
        <v>0</v>
      </c>
      <c r="H14" s="44"/>
    </row>
    <row r="16" spans="1:8" ht="15.75" customHeight="1">
      <c r="C16" s="69" t="s">
        <v>119</v>
      </c>
      <c r="D16" s="12"/>
      <c r="E16" s="12"/>
    </row>
    <row r="17" spans="3:5" ht="15.75" customHeight="1">
      <c r="C17" s="5"/>
      <c r="D17" s="7" t="s">
        <v>120</v>
      </c>
      <c r="E17" s="7" t="s">
        <v>218</v>
      </c>
    </row>
  </sheetData>
  <mergeCells count="13">
    <mergeCell ref="A4:H4"/>
    <mergeCell ref="A5:H5"/>
    <mergeCell ref="B2:C2"/>
    <mergeCell ref="E2:F2"/>
    <mergeCell ref="B11:D11"/>
    <mergeCell ref="B12:D12"/>
    <mergeCell ref="B13:D13"/>
    <mergeCell ref="B14:F14"/>
    <mergeCell ref="A6:H6"/>
    <mergeCell ref="B7:D7"/>
    <mergeCell ref="B9:D9"/>
    <mergeCell ref="B10:D10"/>
    <mergeCell ref="B8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L7" sqref="L7"/>
    </sheetView>
  </sheetViews>
  <sheetFormatPr defaultRowHeight="18" customHeight="1"/>
  <cols>
    <col min="1" max="1" width="6.5703125" style="5" customWidth="1"/>
    <col min="2" max="2" width="7" style="5" customWidth="1"/>
    <col min="3" max="3" width="19.42578125" style="7" customWidth="1"/>
    <col min="4" max="4" width="6.28515625" style="7" customWidth="1"/>
    <col min="5" max="5" width="15.140625" style="5" customWidth="1"/>
    <col min="6" max="6" width="14" style="5" customWidth="1"/>
    <col min="7" max="7" width="12.28515625" style="5" customWidth="1"/>
    <col min="8" max="8" width="8.42578125" style="5" customWidth="1"/>
    <col min="9" max="9" width="16.5703125" style="5" customWidth="1"/>
    <col min="10" max="10" width="16.28515625" style="5" customWidth="1"/>
    <col min="11" max="11" width="4.140625" style="5" customWidth="1"/>
    <col min="12" max="240" width="9.140625" style="5"/>
    <col min="241" max="242" width="4.140625" style="5" customWidth="1"/>
    <col min="243" max="246" width="6.28515625" style="5" customWidth="1"/>
    <col min="247" max="247" width="1" style="5" customWidth="1"/>
    <col min="248" max="248" width="0" style="5" hidden="1" customWidth="1"/>
    <col min="249" max="250" width="4.140625" style="5" customWidth="1"/>
    <col min="251" max="251" width="5.28515625" style="5" customWidth="1"/>
    <col min="252" max="252" width="0" style="5" hidden="1" customWidth="1"/>
    <col min="253" max="255" width="3.5703125" style="5" customWidth="1"/>
    <col min="256" max="256" width="3.140625" style="5" customWidth="1"/>
    <col min="257" max="260" width="3.28515625" style="5" customWidth="1"/>
    <col min="261" max="261" width="1" style="5" customWidth="1"/>
    <col min="262" max="263" width="0" style="5" hidden="1" customWidth="1"/>
    <col min="264" max="264" width="7.42578125" style="5" customWidth="1"/>
    <col min="265" max="265" width="6.140625" style="5" customWidth="1"/>
    <col min="266" max="266" width="0" style="5" hidden="1" customWidth="1"/>
    <col min="267" max="496" width="9.140625" style="5"/>
    <col min="497" max="498" width="4.140625" style="5" customWidth="1"/>
    <col min="499" max="502" width="6.28515625" style="5" customWidth="1"/>
    <col min="503" max="503" width="1" style="5" customWidth="1"/>
    <col min="504" max="504" width="0" style="5" hidden="1" customWidth="1"/>
    <col min="505" max="506" width="4.140625" style="5" customWidth="1"/>
    <col min="507" max="507" width="5.28515625" style="5" customWidth="1"/>
    <col min="508" max="508" width="0" style="5" hidden="1" customWidth="1"/>
    <col min="509" max="511" width="3.5703125" style="5" customWidth="1"/>
    <col min="512" max="512" width="3.140625" style="5" customWidth="1"/>
    <col min="513" max="516" width="3.28515625" style="5" customWidth="1"/>
    <col min="517" max="517" width="1" style="5" customWidth="1"/>
    <col min="518" max="519" width="0" style="5" hidden="1" customWidth="1"/>
    <col min="520" max="520" width="7.42578125" style="5" customWidth="1"/>
    <col min="521" max="521" width="6.140625" style="5" customWidth="1"/>
    <col min="522" max="522" width="0" style="5" hidden="1" customWidth="1"/>
    <col min="523" max="752" width="9.140625" style="5"/>
    <col min="753" max="754" width="4.140625" style="5" customWidth="1"/>
    <col min="755" max="758" width="6.28515625" style="5" customWidth="1"/>
    <col min="759" max="759" width="1" style="5" customWidth="1"/>
    <col min="760" max="760" width="0" style="5" hidden="1" customWidth="1"/>
    <col min="761" max="762" width="4.140625" style="5" customWidth="1"/>
    <col min="763" max="763" width="5.28515625" style="5" customWidth="1"/>
    <col min="764" max="764" width="0" style="5" hidden="1" customWidth="1"/>
    <col min="765" max="767" width="3.5703125" style="5" customWidth="1"/>
    <col min="768" max="768" width="3.140625" style="5" customWidth="1"/>
    <col min="769" max="772" width="3.28515625" style="5" customWidth="1"/>
    <col min="773" max="773" width="1" style="5" customWidth="1"/>
    <col min="774" max="775" width="0" style="5" hidden="1" customWidth="1"/>
    <col min="776" max="776" width="7.42578125" style="5" customWidth="1"/>
    <col min="777" max="777" width="6.140625" style="5" customWidth="1"/>
    <col min="778" max="778" width="0" style="5" hidden="1" customWidth="1"/>
    <col min="779" max="1008" width="9.140625" style="5"/>
    <col min="1009" max="1010" width="4.140625" style="5" customWidth="1"/>
    <col min="1011" max="1014" width="6.28515625" style="5" customWidth="1"/>
    <col min="1015" max="1015" width="1" style="5" customWidth="1"/>
    <col min="1016" max="1016" width="0" style="5" hidden="1" customWidth="1"/>
    <col min="1017" max="1018" width="4.140625" style="5" customWidth="1"/>
    <col min="1019" max="1019" width="5.28515625" style="5" customWidth="1"/>
    <col min="1020" max="1020" width="0" style="5" hidden="1" customWidth="1"/>
    <col min="1021" max="1023" width="3.5703125" style="5" customWidth="1"/>
    <col min="1024" max="1024" width="3.140625" style="5" customWidth="1"/>
    <col min="1025" max="1028" width="3.28515625" style="5" customWidth="1"/>
    <col min="1029" max="1029" width="1" style="5" customWidth="1"/>
    <col min="1030" max="1031" width="0" style="5" hidden="1" customWidth="1"/>
    <col min="1032" max="1032" width="7.42578125" style="5" customWidth="1"/>
    <col min="1033" max="1033" width="6.140625" style="5" customWidth="1"/>
    <col min="1034" max="1034" width="0" style="5" hidden="1" customWidth="1"/>
    <col min="1035" max="1264" width="9.140625" style="5"/>
    <col min="1265" max="1266" width="4.140625" style="5" customWidth="1"/>
    <col min="1267" max="1270" width="6.28515625" style="5" customWidth="1"/>
    <col min="1271" max="1271" width="1" style="5" customWidth="1"/>
    <col min="1272" max="1272" width="0" style="5" hidden="1" customWidth="1"/>
    <col min="1273" max="1274" width="4.140625" style="5" customWidth="1"/>
    <col min="1275" max="1275" width="5.28515625" style="5" customWidth="1"/>
    <col min="1276" max="1276" width="0" style="5" hidden="1" customWidth="1"/>
    <col min="1277" max="1279" width="3.5703125" style="5" customWidth="1"/>
    <col min="1280" max="1280" width="3.140625" style="5" customWidth="1"/>
    <col min="1281" max="1284" width="3.28515625" style="5" customWidth="1"/>
    <col min="1285" max="1285" width="1" style="5" customWidth="1"/>
    <col min="1286" max="1287" width="0" style="5" hidden="1" customWidth="1"/>
    <col min="1288" max="1288" width="7.42578125" style="5" customWidth="1"/>
    <col min="1289" max="1289" width="6.140625" style="5" customWidth="1"/>
    <col min="1290" max="1290" width="0" style="5" hidden="1" customWidth="1"/>
    <col min="1291" max="1520" width="9.140625" style="5"/>
    <col min="1521" max="1522" width="4.140625" style="5" customWidth="1"/>
    <col min="1523" max="1526" width="6.28515625" style="5" customWidth="1"/>
    <col min="1527" max="1527" width="1" style="5" customWidth="1"/>
    <col min="1528" max="1528" width="0" style="5" hidden="1" customWidth="1"/>
    <col min="1529" max="1530" width="4.140625" style="5" customWidth="1"/>
    <col min="1531" max="1531" width="5.28515625" style="5" customWidth="1"/>
    <col min="1532" max="1532" width="0" style="5" hidden="1" customWidth="1"/>
    <col min="1533" max="1535" width="3.5703125" style="5" customWidth="1"/>
    <col min="1536" max="1536" width="3.140625" style="5" customWidth="1"/>
    <col min="1537" max="1540" width="3.28515625" style="5" customWidth="1"/>
    <col min="1541" max="1541" width="1" style="5" customWidth="1"/>
    <col min="1542" max="1543" width="0" style="5" hidden="1" customWidth="1"/>
    <col min="1544" max="1544" width="7.42578125" style="5" customWidth="1"/>
    <col min="1545" max="1545" width="6.140625" style="5" customWidth="1"/>
    <col min="1546" max="1546" width="0" style="5" hidden="1" customWidth="1"/>
    <col min="1547" max="1776" width="9.140625" style="5"/>
    <col min="1777" max="1778" width="4.140625" style="5" customWidth="1"/>
    <col min="1779" max="1782" width="6.28515625" style="5" customWidth="1"/>
    <col min="1783" max="1783" width="1" style="5" customWidth="1"/>
    <col min="1784" max="1784" width="0" style="5" hidden="1" customWidth="1"/>
    <col min="1785" max="1786" width="4.140625" style="5" customWidth="1"/>
    <col min="1787" max="1787" width="5.28515625" style="5" customWidth="1"/>
    <col min="1788" max="1788" width="0" style="5" hidden="1" customWidth="1"/>
    <col min="1789" max="1791" width="3.5703125" style="5" customWidth="1"/>
    <col min="1792" max="1792" width="3.140625" style="5" customWidth="1"/>
    <col min="1793" max="1796" width="3.28515625" style="5" customWidth="1"/>
    <col min="1797" max="1797" width="1" style="5" customWidth="1"/>
    <col min="1798" max="1799" width="0" style="5" hidden="1" customWidth="1"/>
    <col min="1800" max="1800" width="7.42578125" style="5" customWidth="1"/>
    <col min="1801" max="1801" width="6.140625" style="5" customWidth="1"/>
    <col min="1802" max="1802" width="0" style="5" hidden="1" customWidth="1"/>
    <col min="1803" max="2032" width="9.140625" style="5"/>
    <col min="2033" max="2034" width="4.140625" style="5" customWidth="1"/>
    <col min="2035" max="2038" width="6.28515625" style="5" customWidth="1"/>
    <col min="2039" max="2039" width="1" style="5" customWidth="1"/>
    <col min="2040" max="2040" width="0" style="5" hidden="1" customWidth="1"/>
    <col min="2041" max="2042" width="4.140625" style="5" customWidth="1"/>
    <col min="2043" max="2043" width="5.28515625" style="5" customWidth="1"/>
    <col min="2044" max="2044" width="0" style="5" hidden="1" customWidth="1"/>
    <col min="2045" max="2047" width="3.5703125" style="5" customWidth="1"/>
    <col min="2048" max="2048" width="3.140625" style="5" customWidth="1"/>
    <col min="2049" max="2052" width="3.28515625" style="5" customWidth="1"/>
    <col min="2053" max="2053" width="1" style="5" customWidth="1"/>
    <col min="2054" max="2055" width="0" style="5" hidden="1" customWidth="1"/>
    <col min="2056" max="2056" width="7.42578125" style="5" customWidth="1"/>
    <col min="2057" max="2057" width="6.140625" style="5" customWidth="1"/>
    <col min="2058" max="2058" width="0" style="5" hidden="1" customWidth="1"/>
    <col min="2059" max="2288" width="9.140625" style="5"/>
    <col min="2289" max="2290" width="4.140625" style="5" customWidth="1"/>
    <col min="2291" max="2294" width="6.28515625" style="5" customWidth="1"/>
    <col min="2295" max="2295" width="1" style="5" customWidth="1"/>
    <col min="2296" max="2296" width="0" style="5" hidden="1" customWidth="1"/>
    <col min="2297" max="2298" width="4.140625" style="5" customWidth="1"/>
    <col min="2299" max="2299" width="5.28515625" style="5" customWidth="1"/>
    <col min="2300" max="2300" width="0" style="5" hidden="1" customWidth="1"/>
    <col min="2301" max="2303" width="3.5703125" style="5" customWidth="1"/>
    <col min="2304" max="2304" width="3.140625" style="5" customWidth="1"/>
    <col min="2305" max="2308" width="3.28515625" style="5" customWidth="1"/>
    <col min="2309" max="2309" width="1" style="5" customWidth="1"/>
    <col min="2310" max="2311" width="0" style="5" hidden="1" customWidth="1"/>
    <col min="2312" max="2312" width="7.42578125" style="5" customWidth="1"/>
    <col min="2313" max="2313" width="6.140625" style="5" customWidth="1"/>
    <col min="2314" max="2314" width="0" style="5" hidden="1" customWidth="1"/>
    <col min="2315" max="2544" width="9.140625" style="5"/>
    <col min="2545" max="2546" width="4.140625" style="5" customWidth="1"/>
    <col min="2547" max="2550" width="6.28515625" style="5" customWidth="1"/>
    <col min="2551" max="2551" width="1" style="5" customWidth="1"/>
    <col min="2552" max="2552" width="0" style="5" hidden="1" customWidth="1"/>
    <col min="2553" max="2554" width="4.140625" style="5" customWidth="1"/>
    <col min="2555" max="2555" width="5.28515625" style="5" customWidth="1"/>
    <col min="2556" max="2556" width="0" style="5" hidden="1" customWidth="1"/>
    <col min="2557" max="2559" width="3.5703125" style="5" customWidth="1"/>
    <col min="2560" max="2560" width="3.140625" style="5" customWidth="1"/>
    <col min="2561" max="2564" width="3.28515625" style="5" customWidth="1"/>
    <col min="2565" max="2565" width="1" style="5" customWidth="1"/>
    <col min="2566" max="2567" width="0" style="5" hidden="1" customWidth="1"/>
    <col min="2568" max="2568" width="7.42578125" style="5" customWidth="1"/>
    <col min="2569" max="2569" width="6.140625" style="5" customWidth="1"/>
    <col min="2570" max="2570" width="0" style="5" hidden="1" customWidth="1"/>
    <col min="2571" max="2800" width="9.140625" style="5"/>
    <col min="2801" max="2802" width="4.140625" style="5" customWidth="1"/>
    <col min="2803" max="2806" width="6.28515625" style="5" customWidth="1"/>
    <col min="2807" max="2807" width="1" style="5" customWidth="1"/>
    <col min="2808" max="2808" width="0" style="5" hidden="1" customWidth="1"/>
    <col min="2809" max="2810" width="4.140625" style="5" customWidth="1"/>
    <col min="2811" max="2811" width="5.28515625" style="5" customWidth="1"/>
    <col min="2812" max="2812" width="0" style="5" hidden="1" customWidth="1"/>
    <col min="2813" max="2815" width="3.5703125" style="5" customWidth="1"/>
    <col min="2816" max="2816" width="3.140625" style="5" customWidth="1"/>
    <col min="2817" max="2820" width="3.28515625" style="5" customWidth="1"/>
    <col min="2821" max="2821" width="1" style="5" customWidth="1"/>
    <col min="2822" max="2823" width="0" style="5" hidden="1" customWidth="1"/>
    <col min="2824" max="2824" width="7.42578125" style="5" customWidth="1"/>
    <col min="2825" max="2825" width="6.140625" style="5" customWidth="1"/>
    <col min="2826" max="2826" width="0" style="5" hidden="1" customWidth="1"/>
    <col min="2827" max="3056" width="9.140625" style="5"/>
    <col min="3057" max="3058" width="4.140625" style="5" customWidth="1"/>
    <col min="3059" max="3062" width="6.28515625" style="5" customWidth="1"/>
    <col min="3063" max="3063" width="1" style="5" customWidth="1"/>
    <col min="3064" max="3064" width="0" style="5" hidden="1" customWidth="1"/>
    <col min="3065" max="3066" width="4.140625" style="5" customWidth="1"/>
    <col min="3067" max="3067" width="5.28515625" style="5" customWidth="1"/>
    <col min="3068" max="3068" width="0" style="5" hidden="1" customWidth="1"/>
    <col min="3069" max="3071" width="3.5703125" style="5" customWidth="1"/>
    <col min="3072" max="3072" width="3.140625" style="5" customWidth="1"/>
    <col min="3073" max="3076" width="3.28515625" style="5" customWidth="1"/>
    <col min="3077" max="3077" width="1" style="5" customWidth="1"/>
    <col min="3078" max="3079" width="0" style="5" hidden="1" customWidth="1"/>
    <col min="3080" max="3080" width="7.42578125" style="5" customWidth="1"/>
    <col min="3081" max="3081" width="6.140625" style="5" customWidth="1"/>
    <col min="3082" max="3082" width="0" style="5" hidden="1" customWidth="1"/>
    <col min="3083" max="3312" width="9.140625" style="5"/>
    <col min="3313" max="3314" width="4.140625" style="5" customWidth="1"/>
    <col min="3315" max="3318" width="6.28515625" style="5" customWidth="1"/>
    <col min="3319" max="3319" width="1" style="5" customWidth="1"/>
    <col min="3320" max="3320" width="0" style="5" hidden="1" customWidth="1"/>
    <col min="3321" max="3322" width="4.140625" style="5" customWidth="1"/>
    <col min="3323" max="3323" width="5.28515625" style="5" customWidth="1"/>
    <col min="3324" max="3324" width="0" style="5" hidden="1" customWidth="1"/>
    <col min="3325" max="3327" width="3.5703125" style="5" customWidth="1"/>
    <col min="3328" max="3328" width="3.140625" style="5" customWidth="1"/>
    <col min="3329" max="3332" width="3.28515625" style="5" customWidth="1"/>
    <col min="3333" max="3333" width="1" style="5" customWidth="1"/>
    <col min="3334" max="3335" width="0" style="5" hidden="1" customWidth="1"/>
    <col min="3336" max="3336" width="7.42578125" style="5" customWidth="1"/>
    <col min="3337" max="3337" width="6.140625" style="5" customWidth="1"/>
    <col min="3338" max="3338" width="0" style="5" hidden="1" customWidth="1"/>
    <col min="3339" max="3568" width="9.140625" style="5"/>
    <col min="3569" max="3570" width="4.140625" style="5" customWidth="1"/>
    <col min="3571" max="3574" width="6.28515625" style="5" customWidth="1"/>
    <col min="3575" max="3575" width="1" style="5" customWidth="1"/>
    <col min="3576" max="3576" width="0" style="5" hidden="1" customWidth="1"/>
    <col min="3577" max="3578" width="4.140625" style="5" customWidth="1"/>
    <col min="3579" max="3579" width="5.28515625" style="5" customWidth="1"/>
    <col min="3580" max="3580" width="0" style="5" hidden="1" customWidth="1"/>
    <col min="3581" max="3583" width="3.5703125" style="5" customWidth="1"/>
    <col min="3584" max="3584" width="3.140625" style="5" customWidth="1"/>
    <col min="3585" max="3588" width="3.28515625" style="5" customWidth="1"/>
    <col min="3589" max="3589" width="1" style="5" customWidth="1"/>
    <col min="3590" max="3591" width="0" style="5" hidden="1" customWidth="1"/>
    <col min="3592" max="3592" width="7.42578125" style="5" customWidth="1"/>
    <col min="3593" max="3593" width="6.140625" style="5" customWidth="1"/>
    <col min="3594" max="3594" width="0" style="5" hidden="1" customWidth="1"/>
    <col min="3595" max="3824" width="9.140625" style="5"/>
    <col min="3825" max="3826" width="4.140625" style="5" customWidth="1"/>
    <col min="3827" max="3830" width="6.28515625" style="5" customWidth="1"/>
    <col min="3831" max="3831" width="1" style="5" customWidth="1"/>
    <col min="3832" max="3832" width="0" style="5" hidden="1" customWidth="1"/>
    <col min="3833" max="3834" width="4.140625" style="5" customWidth="1"/>
    <col min="3835" max="3835" width="5.28515625" style="5" customWidth="1"/>
    <col min="3836" max="3836" width="0" style="5" hidden="1" customWidth="1"/>
    <col min="3837" max="3839" width="3.5703125" style="5" customWidth="1"/>
    <col min="3840" max="3840" width="3.140625" style="5" customWidth="1"/>
    <col min="3841" max="3844" width="3.28515625" style="5" customWidth="1"/>
    <col min="3845" max="3845" width="1" style="5" customWidth="1"/>
    <col min="3846" max="3847" width="0" style="5" hidden="1" customWidth="1"/>
    <col min="3848" max="3848" width="7.42578125" style="5" customWidth="1"/>
    <col min="3849" max="3849" width="6.140625" style="5" customWidth="1"/>
    <col min="3850" max="3850" width="0" style="5" hidden="1" customWidth="1"/>
    <col min="3851" max="4080" width="9.140625" style="5"/>
    <col min="4081" max="4082" width="4.140625" style="5" customWidth="1"/>
    <col min="4083" max="4086" width="6.28515625" style="5" customWidth="1"/>
    <col min="4087" max="4087" width="1" style="5" customWidth="1"/>
    <col min="4088" max="4088" width="0" style="5" hidden="1" customWidth="1"/>
    <col min="4089" max="4090" width="4.140625" style="5" customWidth="1"/>
    <col min="4091" max="4091" width="5.28515625" style="5" customWidth="1"/>
    <col min="4092" max="4092" width="0" style="5" hidden="1" customWidth="1"/>
    <col min="4093" max="4095" width="3.5703125" style="5" customWidth="1"/>
    <col min="4096" max="4096" width="3.140625" style="5" customWidth="1"/>
    <col min="4097" max="4100" width="3.28515625" style="5" customWidth="1"/>
    <col min="4101" max="4101" width="1" style="5" customWidth="1"/>
    <col min="4102" max="4103" width="0" style="5" hidden="1" customWidth="1"/>
    <col min="4104" max="4104" width="7.42578125" style="5" customWidth="1"/>
    <col min="4105" max="4105" width="6.140625" style="5" customWidth="1"/>
    <col min="4106" max="4106" width="0" style="5" hidden="1" customWidth="1"/>
    <col min="4107" max="4336" width="9.140625" style="5"/>
    <col min="4337" max="4338" width="4.140625" style="5" customWidth="1"/>
    <col min="4339" max="4342" width="6.28515625" style="5" customWidth="1"/>
    <col min="4343" max="4343" width="1" style="5" customWidth="1"/>
    <col min="4344" max="4344" width="0" style="5" hidden="1" customWidth="1"/>
    <col min="4345" max="4346" width="4.140625" style="5" customWidth="1"/>
    <col min="4347" max="4347" width="5.28515625" style="5" customWidth="1"/>
    <col min="4348" max="4348" width="0" style="5" hidden="1" customWidth="1"/>
    <col min="4349" max="4351" width="3.5703125" style="5" customWidth="1"/>
    <col min="4352" max="4352" width="3.140625" style="5" customWidth="1"/>
    <col min="4353" max="4356" width="3.28515625" style="5" customWidth="1"/>
    <col min="4357" max="4357" width="1" style="5" customWidth="1"/>
    <col min="4358" max="4359" width="0" style="5" hidden="1" customWidth="1"/>
    <col min="4360" max="4360" width="7.42578125" style="5" customWidth="1"/>
    <col min="4361" max="4361" width="6.140625" style="5" customWidth="1"/>
    <col min="4362" max="4362" width="0" style="5" hidden="1" customWidth="1"/>
    <col min="4363" max="4592" width="9.140625" style="5"/>
    <col min="4593" max="4594" width="4.140625" style="5" customWidth="1"/>
    <col min="4595" max="4598" width="6.28515625" style="5" customWidth="1"/>
    <col min="4599" max="4599" width="1" style="5" customWidth="1"/>
    <col min="4600" max="4600" width="0" style="5" hidden="1" customWidth="1"/>
    <col min="4601" max="4602" width="4.140625" style="5" customWidth="1"/>
    <col min="4603" max="4603" width="5.28515625" style="5" customWidth="1"/>
    <col min="4604" max="4604" width="0" style="5" hidden="1" customWidth="1"/>
    <col min="4605" max="4607" width="3.5703125" style="5" customWidth="1"/>
    <col min="4608" max="4608" width="3.140625" style="5" customWidth="1"/>
    <col min="4609" max="4612" width="3.28515625" style="5" customWidth="1"/>
    <col min="4613" max="4613" width="1" style="5" customWidth="1"/>
    <col min="4614" max="4615" width="0" style="5" hidden="1" customWidth="1"/>
    <col min="4616" max="4616" width="7.42578125" style="5" customWidth="1"/>
    <col min="4617" max="4617" width="6.140625" style="5" customWidth="1"/>
    <col min="4618" max="4618" width="0" style="5" hidden="1" customWidth="1"/>
    <col min="4619" max="4848" width="9.140625" style="5"/>
    <col min="4849" max="4850" width="4.140625" style="5" customWidth="1"/>
    <col min="4851" max="4854" width="6.28515625" style="5" customWidth="1"/>
    <col min="4855" max="4855" width="1" style="5" customWidth="1"/>
    <col min="4856" max="4856" width="0" style="5" hidden="1" customWidth="1"/>
    <col min="4857" max="4858" width="4.140625" style="5" customWidth="1"/>
    <col min="4859" max="4859" width="5.28515625" style="5" customWidth="1"/>
    <col min="4860" max="4860" width="0" style="5" hidden="1" customWidth="1"/>
    <col min="4861" max="4863" width="3.5703125" style="5" customWidth="1"/>
    <col min="4864" max="4864" width="3.140625" style="5" customWidth="1"/>
    <col min="4865" max="4868" width="3.28515625" style="5" customWidth="1"/>
    <col min="4869" max="4869" width="1" style="5" customWidth="1"/>
    <col min="4870" max="4871" width="0" style="5" hidden="1" customWidth="1"/>
    <col min="4872" max="4872" width="7.42578125" style="5" customWidth="1"/>
    <col min="4873" max="4873" width="6.140625" style="5" customWidth="1"/>
    <col min="4874" max="4874" width="0" style="5" hidden="1" customWidth="1"/>
    <col min="4875" max="5104" width="9.140625" style="5"/>
    <col min="5105" max="5106" width="4.140625" style="5" customWidth="1"/>
    <col min="5107" max="5110" width="6.28515625" style="5" customWidth="1"/>
    <col min="5111" max="5111" width="1" style="5" customWidth="1"/>
    <col min="5112" max="5112" width="0" style="5" hidden="1" customWidth="1"/>
    <col min="5113" max="5114" width="4.140625" style="5" customWidth="1"/>
    <col min="5115" max="5115" width="5.28515625" style="5" customWidth="1"/>
    <col min="5116" max="5116" width="0" style="5" hidden="1" customWidth="1"/>
    <col min="5117" max="5119" width="3.5703125" style="5" customWidth="1"/>
    <col min="5120" max="5120" width="3.140625" style="5" customWidth="1"/>
    <col min="5121" max="5124" width="3.28515625" style="5" customWidth="1"/>
    <col min="5125" max="5125" width="1" style="5" customWidth="1"/>
    <col min="5126" max="5127" width="0" style="5" hidden="1" customWidth="1"/>
    <col min="5128" max="5128" width="7.42578125" style="5" customWidth="1"/>
    <col min="5129" max="5129" width="6.140625" style="5" customWidth="1"/>
    <col min="5130" max="5130" width="0" style="5" hidden="1" customWidth="1"/>
    <col min="5131" max="5360" width="9.140625" style="5"/>
    <col min="5361" max="5362" width="4.140625" style="5" customWidth="1"/>
    <col min="5363" max="5366" width="6.28515625" style="5" customWidth="1"/>
    <col min="5367" max="5367" width="1" style="5" customWidth="1"/>
    <col min="5368" max="5368" width="0" style="5" hidden="1" customWidth="1"/>
    <col min="5369" max="5370" width="4.140625" style="5" customWidth="1"/>
    <col min="5371" max="5371" width="5.28515625" style="5" customWidth="1"/>
    <col min="5372" max="5372" width="0" style="5" hidden="1" customWidth="1"/>
    <col min="5373" max="5375" width="3.5703125" style="5" customWidth="1"/>
    <col min="5376" max="5376" width="3.140625" style="5" customWidth="1"/>
    <col min="5377" max="5380" width="3.28515625" style="5" customWidth="1"/>
    <col min="5381" max="5381" width="1" style="5" customWidth="1"/>
    <col min="5382" max="5383" width="0" style="5" hidden="1" customWidth="1"/>
    <col min="5384" max="5384" width="7.42578125" style="5" customWidth="1"/>
    <col min="5385" max="5385" width="6.140625" style="5" customWidth="1"/>
    <col min="5386" max="5386" width="0" style="5" hidden="1" customWidth="1"/>
    <col min="5387" max="5616" width="9.140625" style="5"/>
    <col min="5617" max="5618" width="4.140625" style="5" customWidth="1"/>
    <col min="5619" max="5622" width="6.28515625" style="5" customWidth="1"/>
    <col min="5623" max="5623" width="1" style="5" customWidth="1"/>
    <col min="5624" max="5624" width="0" style="5" hidden="1" customWidth="1"/>
    <col min="5625" max="5626" width="4.140625" style="5" customWidth="1"/>
    <col min="5627" max="5627" width="5.28515625" style="5" customWidth="1"/>
    <col min="5628" max="5628" width="0" style="5" hidden="1" customWidth="1"/>
    <col min="5629" max="5631" width="3.5703125" style="5" customWidth="1"/>
    <col min="5632" max="5632" width="3.140625" style="5" customWidth="1"/>
    <col min="5633" max="5636" width="3.28515625" style="5" customWidth="1"/>
    <col min="5637" max="5637" width="1" style="5" customWidth="1"/>
    <col min="5638" max="5639" width="0" style="5" hidden="1" customWidth="1"/>
    <col min="5640" max="5640" width="7.42578125" style="5" customWidth="1"/>
    <col min="5641" max="5641" width="6.140625" style="5" customWidth="1"/>
    <col min="5642" max="5642" width="0" style="5" hidden="1" customWidth="1"/>
    <col min="5643" max="5872" width="9.140625" style="5"/>
    <col min="5873" max="5874" width="4.140625" style="5" customWidth="1"/>
    <col min="5875" max="5878" width="6.28515625" style="5" customWidth="1"/>
    <col min="5879" max="5879" width="1" style="5" customWidth="1"/>
    <col min="5880" max="5880" width="0" style="5" hidden="1" customWidth="1"/>
    <col min="5881" max="5882" width="4.140625" style="5" customWidth="1"/>
    <col min="5883" max="5883" width="5.28515625" style="5" customWidth="1"/>
    <col min="5884" max="5884" width="0" style="5" hidden="1" customWidth="1"/>
    <col min="5885" max="5887" width="3.5703125" style="5" customWidth="1"/>
    <col min="5888" max="5888" width="3.140625" style="5" customWidth="1"/>
    <col min="5889" max="5892" width="3.28515625" style="5" customWidth="1"/>
    <col min="5893" max="5893" width="1" style="5" customWidth="1"/>
    <col min="5894" max="5895" width="0" style="5" hidden="1" customWidth="1"/>
    <col min="5896" max="5896" width="7.42578125" style="5" customWidth="1"/>
    <col min="5897" max="5897" width="6.140625" style="5" customWidth="1"/>
    <col min="5898" max="5898" width="0" style="5" hidden="1" customWidth="1"/>
    <col min="5899" max="6128" width="9.140625" style="5"/>
    <col min="6129" max="6130" width="4.140625" style="5" customWidth="1"/>
    <col min="6131" max="6134" width="6.28515625" style="5" customWidth="1"/>
    <col min="6135" max="6135" width="1" style="5" customWidth="1"/>
    <col min="6136" max="6136" width="0" style="5" hidden="1" customWidth="1"/>
    <col min="6137" max="6138" width="4.140625" style="5" customWidth="1"/>
    <col min="6139" max="6139" width="5.28515625" style="5" customWidth="1"/>
    <col min="6140" max="6140" width="0" style="5" hidden="1" customWidth="1"/>
    <col min="6141" max="6143" width="3.5703125" style="5" customWidth="1"/>
    <col min="6144" max="6144" width="3.140625" style="5" customWidth="1"/>
    <col min="6145" max="6148" width="3.28515625" style="5" customWidth="1"/>
    <col min="6149" max="6149" width="1" style="5" customWidth="1"/>
    <col min="6150" max="6151" width="0" style="5" hidden="1" customWidth="1"/>
    <col min="6152" max="6152" width="7.42578125" style="5" customWidth="1"/>
    <col min="6153" max="6153" width="6.140625" style="5" customWidth="1"/>
    <col min="6154" max="6154" width="0" style="5" hidden="1" customWidth="1"/>
    <col min="6155" max="6384" width="9.140625" style="5"/>
    <col min="6385" max="6386" width="4.140625" style="5" customWidth="1"/>
    <col min="6387" max="6390" width="6.28515625" style="5" customWidth="1"/>
    <col min="6391" max="6391" width="1" style="5" customWidth="1"/>
    <col min="6392" max="6392" width="0" style="5" hidden="1" customWidth="1"/>
    <col min="6393" max="6394" width="4.140625" style="5" customWidth="1"/>
    <col min="6395" max="6395" width="5.28515625" style="5" customWidth="1"/>
    <col min="6396" max="6396" width="0" style="5" hidden="1" customWidth="1"/>
    <col min="6397" max="6399" width="3.5703125" style="5" customWidth="1"/>
    <col min="6400" max="6400" width="3.140625" style="5" customWidth="1"/>
    <col min="6401" max="6404" width="3.28515625" style="5" customWidth="1"/>
    <col min="6405" max="6405" width="1" style="5" customWidth="1"/>
    <col min="6406" max="6407" width="0" style="5" hidden="1" customWidth="1"/>
    <col min="6408" max="6408" width="7.42578125" style="5" customWidth="1"/>
    <col min="6409" max="6409" width="6.140625" style="5" customWidth="1"/>
    <col min="6410" max="6410" width="0" style="5" hidden="1" customWidth="1"/>
    <col min="6411" max="6640" width="9.140625" style="5"/>
    <col min="6641" max="6642" width="4.140625" style="5" customWidth="1"/>
    <col min="6643" max="6646" width="6.28515625" style="5" customWidth="1"/>
    <col min="6647" max="6647" width="1" style="5" customWidth="1"/>
    <col min="6648" max="6648" width="0" style="5" hidden="1" customWidth="1"/>
    <col min="6649" max="6650" width="4.140625" style="5" customWidth="1"/>
    <col min="6651" max="6651" width="5.28515625" style="5" customWidth="1"/>
    <col min="6652" max="6652" width="0" style="5" hidden="1" customWidth="1"/>
    <col min="6653" max="6655" width="3.5703125" style="5" customWidth="1"/>
    <col min="6656" max="6656" width="3.140625" style="5" customWidth="1"/>
    <col min="6657" max="6660" width="3.28515625" style="5" customWidth="1"/>
    <col min="6661" max="6661" width="1" style="5" customWidth="1"/>
    <col min="6662" max="6663" width="0" style="5" hidden="1" customWidth="1"/>
    <col min="6664" max="6664" width="7.42578125" style="5" customWidth="1"/>
    <col min="6665" max="6665" width="6.140625" style="5" customWidth="1"/>
    <col min="6666" max="6666" width="0" style="5" hidden="1" customWidth="1"/>
    <col min="6667" max="6896" width="9.140625" style="5"/>
    <col min="6897" max="6898" width="4.140625" style="5" customWidth="1"/>
    <col min="6899" max="6902" width="6.28515625" style="5" customWidth="1"/>
    <col min="6903" max="6903" width="1" style="5" customWidth="1"/>
    <col min="6904" max="6904" width="0" style="5" hidden="1" customWidth="1"/>
    <col min="6905" max="6906" width="4.140625" style="5" customWidth="1"/>
    <col min="6907" max="6907" width="5.28515625" style="5" customWidth="1"/>
    <col min="6908" max="6908" width="0" style="5" hidden="1" customWidth="1"/>
    <col min="6909" max="6911" width="3.5703125" style="5" customWidth="1"/>
    <col min="6912" max="6912" width="3.140625" style="5" customWidth="1"/>
    <col min="6913" max="6916" width="3.28515625" style="5" customWidth="1"/>
    <col min="6917" max="6917" width="1" style="5" customWidth="1"/>
    <col min="6918" max="6919" width="0" style="5" hidden="1" customWidth="1"/>
    <col min="6920" max="6920" width="7.42578125" style="5" customWidth="1"/>
    <col min="6921" max="6921" width="6.140625" style="5" customWidth="1"/>
    <col min="6922" max="6922" width="0" style="5" hidden="1" customWidth="1"/>
    <col min="6923" max="7152" width="9.140625" style="5"/>
    <col min="7153" max="7154" width="4.140625" style="5" customWidth="1"/>
    <col min="7155" max="7158" width="6.28515625" style="5" customWidth="1"/>
    <col min="7159" max="7159" width="1" style="5" customWidth="1"/>
    <col min="7160" max="7160" width="0" style="5" hidden="1" customWidth="1"/>
    <col min="7161" max="7162" width="4.140625" style="5" customWidth="1"/>
    <col min="7163" max="7163" width="5.28515625" style="5" customWidth="1"/>
    <col min="7164" max="7164" width="0" style="5" hidden="1" customWidth="1"/>
    <col min="7165" max="7167" width="3.5703125" style="5" customWidth="1"/>
    <col min="7168" max="7168" width="3.140625" style="5" customWidth="1"/>
    <col min="7169" max="7172" width="3.28515625" style="5" customWidth="1"/>
    <col min="7173" max="7173" width="1" style="5" customWidth="1"/>
    <col min="7174" max="7175" width="0" style="5" hidden="1" customWidth="1"/>
    <col min="7176" max="7176" width="7.42578125" style="5" customWidth="1"/>
    <col min="7177" max="7177" width="6.140625" style="5" customWidth="1"/>
    <col min="7178" max="7178" width="0" style="5" hidden="1" customWidth="1"/>
    <col min="7179" max="7408" width="9.140625" style="5"/>
    <col min="7409" max="7410" width="4.140625" style="5" customWidth="1"/>
    <col min="7411" max="7414" width="6.28515625" style="5" customWidth="1"/>
    <col min="7415" max="7415" width="1" style="5" customWidth="1"/>
    <col min="7416" max="7416" width="0" style="5" hidden="1" customWidth="1"/>
    <col min="7417" max="7418" width="4.140625" style="5" customWidth="1"/>
    <col min="7419" max="7419" width="5.28515625" style="5" customWidth="1"/>
    <col min="7420" max="7420" width="0" style="5" hidden="1" customWidth="1"/>
    <col min="7421" max="7423" width="3.5703125" style="5" customWidth="1"/>
    <col min="7424" max="7424" width="3.140625" style="5" customWidth="1"/>
    <col min="7425" max="7428" width="3.28515625" style="5" customWidth="1"/>
    <col min="7429" max="7429" width="1" style="5" customWidth="1"/>
    <col min="7430" max="7431" width="0" style="5" hidden="1" customWidth="1"/>
    <col min="7432" max="7432" width="7.42578125" style="5" customWidth="1"/>
    <col min="7433" max="7433" width="6.140625" style="5" customWidth="1"/>
    <col min="7434" max="7434" width="0" style="5" hidden="1" customWidth="1"/>
    <col min="7435" max="7664" width="9.140625" style="5"/>
    <col min="7665" max="7666" width="4.140625" style="5" customWidth="1"/>
    <col min="7667" max="7670" width="6.28515625" style="5" customWidth="1"/>
    <col min="7671" max="7671" width="1" style="5" customWidth="1"/>
    <col min="7672" max="7672" width="0" style="5" hidden="1" customWidth="1"/>
    <col min="7673" max="7674" width="4.140625" style="5" customWidth="1"/>
    <col min="7675" max="7675" width="5.28515625" style="5" customWidth="1"/>
    <col min="7676" max="7676" width="0" style="5" hidden="1" customWidth="1"/>
    <col min="7677" max="7679" width="3.5703125" style="5" customWidth="1"/>
    <col min="7680" max="7680" width="3.140625" style="5" customWidth="1"/>
    <col min="7681" max="7684" width="3.28515625" style="5" customWidth="1"/>
    <col min="7685" max="7685" width="1" style="5" customWidth="1"/>
    <col min="7686" max="7687" width="0" style="5" hidden="1" customWidth="1"/>
    <col min="7688" max="7688" width="7.42578125" style="5" customWidth="1"/>
    <col min="7689" max="7689" width="6.140625" style="5" customWidth="1"/>
    <col min="7690" max="7690" width="0" style="5" hidden="1" customWidth="1"/>
    <col min="7691" max="7920" width="9.140625" style="5"/>
    <col min="7921" max="7922" width="4.140625" style="5" customWidth="1"/>
    <col min="7923" max="7926" width="6.28515625" style="5" customWidth="1"/>
    <col min="7927" max="7927" width="1" style="5" customWidth="1"/>
    <col min="7928" max="7928" width="0" style="5" hidden="1" customWidth="1"/>
    <col min="7929" max="7930" width="4.140625" style="5" customWidth="1"/>
    <col min="7931" max="7931" width="5.28515625" style="5" customWidth="1"/>
    <col min="7932" max="7932" width="0" style="5" hidden="1" customWidth="1"/>
    <col min="7933" max="7935" width="3.5703125" style="5" customWidth="1"/>
    <col min="7936" max="7936" width="3.140625" style="5" customWidth="1"/>
    <col min="7937" max="7940" width="3.28515625" style="5" customWidth="1"/>
    <col min="7941" max="7941" width="1" style="5" customWidth="1"/>
    <col min="7942" max="7943" width="0" style="5" hidden="1" customWidth="1"/>
    <col min="7944" max="7944" width="7.42578125" style="5" customWidth="1"/>
    <col min="7945" max="7945" width="6.140625" style="5" customWidth="1"/>
    <col min="7946" max="7946" width="0" style="5" hidden="1" customWidth="1"/>
    <col min="7947" max="8176" width="9.140625" style="5"/>
    <col min="8177" max="8178" width="4.140625" style="5" customWidth="1"/>
    <col min="8179" max="8182" width="6.28515625" style="5" customWidth="1"/>
    <col min="8183" max="8183" width="1" style="5" customWidth="1"/>
    <col min="8184" max="8184" width="0" style="5" hidden="1" customWidth="1"/>
    <col min="8185" max="8186" width="4.140625" style="5" customWidth="1"/>
    <col min="8187" max="8187" width="5.28515625" style="5" customWidth="1"/>
    <col min="8188" max="8188" width="0" style="5" hidden="1" customWidth="1"/>
    <col min="8189" max="8191" width="3.5703125" style="5" customWidth="1"/>
    <col min="8192" max="8192" width="3.140625" style="5" customWidth="1"/>
    <col min="8193" max="8196" width="3.28515625" style="5" customWidth="1"/>
    <col min="8197" max="8197" width="1" style="5" customWidth="1"/>
    <col min="8198" max="8199" width="0" style="5" hidden="1" customWidth="1"/>
    <col min="8200" max="8200" width="7.42578125" style="5" customWidth="1"/>
    <col min="8201" max="8201" width="6.140625" style="5" customWidth="1"/>
    <col min="8202" max="8202" width="0" style="5" hidden="1" customWidth="1"/>
    <col min="8203" max="8432" width="9.140625" style="5"/>
    <col min="8433" max="8434" width="4.140625" style="5" customWidth="1"/>
    <col min="8435" max="8438" width="6.28515625" style="5" customWidth="1"/>
    <col min="8439" max="8439" width="1" style="5" customWidth="1"/>
    <col min="8440" max="8440" width="0" style="5" hidden="1" customWidth="1"/>
    <col min="8441" max="8442" width="4.140625" style="5" customWidth="1"/>
    <col min="8443" max="8443" width="5.28515625" style="5" customWidth="1"/>
    <col min="8444" max="8444" width="0" style="5" hidden="1" customWidth="1"/>
    <col min="8445" max="8447" width="3.5703125" style="5" customWidth="1"/>
    <col min="8448" max="8448" width="3.140625" style="5" customWidth="1"/>
    <col min="8449" max="8452" width="3.28515625" style="5" customWidth="1"/>
    <col min="8453" max="8453" width="1" style="5" customWidth="1"/>
    <col min="8454" max="8455" width="0" style="5" hidden="1" customWidth="1"/>
    <col min="8456" max="8456" width="7.42578125" style="5" customWidth="1"/>
    <col min="8457" max="8457" width="6.140625" style="5" customWidth="1"/>
    <col min="8458" max="8458" width="0" style="5" hidden="1" customWidth="1"/>
    <col min="8459" max="8688" width="9.140625" style="5"/>
    <col min="8689" max="8690" width="4.140625" style="5" customWidth="1"/>
    <col min="8691" max="8694" width="6.28515625" style="5" customWidth="1"/>
    <col min="8695" max="8695" width="1" style="5" customWidth="1"/>
    <col min="8696" max="8696" width="0" style="5" hidden="1" customWidth="1"/>
    <col min="8697" max="8698" width="4.140625" style="5" customWidth="1"/>
    <col min="8699" max="8699" width="5.28515625" style="5" customWidth="1"/>
    <col min="8700" max="8700" width="0" style="5" hidden="1" customWidth="1"/>
    <col min="8701" max="8703" width="3.5703125" style="5" customWidth="1"/>
    <col min="8704" max="8704" width="3.140625" style="5" customWidth="1"/>
    <col min="8705" max="8708" width="3.28515625" style="5" customWidth="1"/>
    <col min="8709" max="8709" width="1" style="5" customWidth="1"/>
    <col min="8710" max="8711" width="0" style="5" hidden="1" customWidth="1"/>
    <col min="8712" max="8712" width="7.42578125" style="5" customWidth="1"/>
    <col min="8713" max="8713" width="6.140625" style="5" customWidth="1"/>
    <col min="8714" max="8714" width="0" style="5" hidden="1" customWidth="1"/>
    <col min="8715" max="8944" width="9.140625" style="5"/>
    <col min="8945" max="8946" width="4.140625" style="5" customWidth="1"/>
    <col min="8947" max="8950" width="6.28515625" style="5" customWidth="1"/>
    <col min="8951" max="8951" width="1" style="5" customWidth="1"/>
    <col min="8952" max="8952" width="0" style="5" hidden="1" customWidth="1"/>
    <col min="8953" max="8954" width="4.140625" style="5" customWidth="1"/>
    <col min="8955" max="8955" width="5.28515625" style="5" customWidth="1"/>
    <col min="8956" max="8956" width="0" style="5" hidden="1" customWidth="1"/>
    <col min="8957" max="8959" width="3.5703125" style="5" customWidth="1"/>
    <col min="8960" max="8960" width="3.140625" style="5" customWidth="1"/>
    <col min="8961" max="8964" width="3.28515625" style="5" customWidth="1"/>
    <col min="8965" max="8965" width="1" style="5" customWidth="1"/>
    <col min="8966" max="8967" width="0" style="5" hidden="1" customWidth="1"/>
    <col min="8968" max="8968" width="7.42578125" style="5" customWidth="1"/>
    <col min="8969" max="8969" width="6.140625" style="5" customWidth="1"/>
    <col min="8970" max="8970" width="0" style="5" hidden="1" customWidth="1"/>
    <col min="8971" max="9200" width="9.140625" style="5"/>
    <col min="9201" max="9202" width="4.140625" style="5" customWidth="1"/>
    <col min="9203" max="9206" width="6.28515625" style="5" customWidth="1"/>
    <col min="9207" max="9207" width="1" style="5" customWidth="1"/>
    <col min="9208" max="9208" width="0" style="5" hidden="1" customWidth="1"/>
    <col min="9209" max="9210" width="4.140625" style="5" customWidth="1"/>
    <col min="9211" max="9211" width="5.28515625" style="5" customWidth="1"/>
    <col min="9212" max="9212" width="0" style="5" hidden="1" customWidth="1"/>
    <col min="9213" max="9215" width="3.5703125" style="5" customWidth="1"/>
    <col min="9216" max="9216" width="3.140625" style="5" customWidth="1"/>
    <col min="9217" max="9220" width="3.28515625" style="5" customWidth="1"/>
    <col min="9221" max="9221" width="1" style="5" customWidth="1"/>
    <col min="9222" max="9223" width="0" style="5" hidden="1" customWidth="1"/>
    <col min="9224" max="9224" width="7.42578125" style="5" customWidth="1"/>
    <col min="9225" max="9225" width="6.140625" style="5" customWidth="1"/>
    <col min="9226" max="9226" width="0" style="5" hidden="1" customWidth="1"/>
    <col min="9227" max="9456" width="9.140625" style="5"/>
    <col min="9457" max="9458" width="4.140625" style="5" customWidth="1"/>
    <col min="9459" max="9462" width="6.28515625" style="5" customWidth="1"/>
    <col min="9463" max="9463" width="1" style="5" customWidth="1"/>
    <col min="9464" max="9464" width="0" style="5" hidden="1" customWidth="1"/>
    <col min="9465" max="9466" width="4.140625" style="5" customWidth="1"/>
    <col min="9467" max="9467" width="5.28515625" style="5" customWidth="1"/>
    <col min="9468" max="9468" width="0" style="5" hidden="1" customWidth="1"/>
    <col min="9469" max="9471" width="3.5703125" style="5" customWidth="1"/>
    <col min="9472" max="9472" width="3.140625" style="5" customWidth="1"/>
    <col min="9473" max="9476" width="3.28515625" style="5" customWidth="1"/>
    <col min="9477" max="9477" width="1" style="5" customWidth="1"/>
    <col min="9478" max="9479" width="0" style="5" hidden="1" customWidth="1"/>
    <col min="9480" max="9480" width="7.42578125" style="5" customWidth="1"/>
    <col min="9481" max="9481" width="6.140625" style="5" customWidth="1"/>
    <col min="9482" max="9482" width="0" style="5" hidden="1" customWidth="1"/>
    <col min="9483" max="9712" width="9.140625" style="5"/>
    <col min="9713" max="9714" width="4.140625" style="5" customWidth="1"/>
    <col min="9715" max="9718" width="6.28515625" style="5" customWidth="1"/>
    <col min="9719" max="9719" width="1" style="5" customWidth="1"/>
    <col min="9720" max="9720" width="0" style="5" hidden="1" customWidth="1"/>
    <col min="9721" max="9722" width="4.140625" style="5" customWidth="1"/>
    <col min="9723" max="9723" width="5.28515625" style="5" customWidth="1"/>
    <col min="9724" max="9724" width="0" style="5" hidden="1" customWidth="1"/>
    <col min="9725" max="9727" width="3.5703125" style="5" customWidth="1"/>
    <col min="9728" max="9728" width="3.140625" style="5" customWidth="1"/>
    <col min="9729" max="9732" width="3.28515625" style="5" customWidth="1"/>
    <col min="9733" max="9733" width="1" style="5" customWidth="1"/>
    <col min="9734" max="9735" width="0" style="5" hidden="1" customWidth="1"/>
    <col min="9736" max="9736" width="7.42578125" style="5" customWidth="1"/>
    <col min="9737" max="9737" width="6.140625" style="5" customWidth="1"/>
    <col min="9738" max="9738" width="0" style="5" hidden="1" customWidth="1"/>
    <col min="9739" max="9968" width="9.140625" style="5"/>
    <col min="9969" max="9970" width="4.140625" style="5" customWidth="1"/>
    <col min="9971" max="9974" width="6.28515625" style="5" customWidth="1"/>
    <col min="9975" max="9975" width="1" style="5" customWidth="1"/>
    <col min="9976" max="9976" width="0" style="5" hidden="1" customWidth="1"/>
    <col min="9977" max="9978" width="4.140625" style="5" customWidth="1"/>
    <col min="9979" max="9979" width="5.28515625" style="5" customWidth="1"/>
    <col min="9980" max="9980" width="0" style="5" hidden="1" customWidth="1"/>
    <col min="9981" max="9983" width="3.5703125" style="5" customWidth="1"/>
    <col min="9984" max="9984" width="3.140625" style="5" customWidth="1"/>
    <col min="9985" max="9988" width="3.28515625" style="5" customWidth="1"/>
    <col min="9989" max="9989" width="1" style="5" customWidth="1"/>
    <col min="9990" max="9991" width="0" style="5" hidden="1" customWidth="1"/>
    <col min="9992" max="9992" width="7.42578125" style="5" customWidth="1"/>
    <col min="9993" max="9993" width="6.140625" style="5" customWidth="1"/>
    <col min="9994" max="9994" width="0" style="5" hidden="1" customWidth="1"/>
    <col min="9995" max="10224" width="9.140625" style="5"/>
    <col min="10225" max="10226" width="4.140625" style="5" customWidth="1"/>
    <col min="10227" max="10230" width="6.28515625" style="5" customWidth="1"/>
    <col min="10231" max="10231" width="1" style="5" customWidth="1"/>
    <col min="10232" max="10232" width="0" style="5" hidden="1" customWidth="1"/>
    <col min="10233" max="10234" width="4.140625" style="5" customWidth="1"/>
    <col min="10235" max="10235" width="5.28515625" style="5" customWidth="1"/>
    <col min="10236" max="10236" width="0" style="5" hidden="1" customWidth="1"/>
    <col min="10237" max="10239" width="3.5703125" style="5" customWidth="1"/>
    <col min="10240" max="10240" width="3.140625" style="5" customWidth="1"/>
    <col min="10241" max="10244" width="3.28515625" style="5" customWidth="1"/>
    <col min="10245" max="10245" width="1" style="5" customWidth="1"/>
    <col min="10246" max="10247" width="0" style="5" hidden="1" customWidth="1"/>
    <col min="10248" max="10248" width="7.42578125" style="5" customWidth="1"/>
    <col min="10249" max="10249" width="6.140625" style="5" customWidth="1"/>
    <col min="10250" max="10250" width="0" style="5" hidden="1" customWidth="1"/>
    <col min="10251" max="10480" width="9.140625" style="5"/>
    <col min="10481" max="10482" width="4.140625" style="5" customWidth="1"/>
    <col min="10483" max="10486" width="6.28515625" style="5" customWidth="1"/>
    <col min="10487" max="10487" width="1" style="5" customWidth="1"/>
    <col min="10488" max="10488" width="0" style="5" hidden="1" customWidth="1"/>
    <col min="10489" max="10490" width="4.140625" style="5" customWidth="1"/>
    <col min="10491" max="10491" width="5.28515625" style="5" customWidth="1"/>
    <col min="10492" max="10492" width="0" style="5" hidden="1" customWidth="1"/>
    <col min="10493" max="10495" width="3.5703125" style="5" customWidth="1"/>
    <col min="10496" max="10496" width="3.140625" style="5" customWidth="1"/>
    <col min="10497" max="10500" width="3.28515625" style="5" customWidth="1"/>
    <col min="10501" max="10501" width="1" style="5" customWidth="1"/>
    <col min="10502" max="10503" width="0" style="5" hidden="1" customWidth="1"/>
    <col min="10504" max="10504" width="7.42578125" style="5" customWidth="1"/>
    <col min="10505" max="10505" width="6.140625" style="5" customWidth="1"/>
    <col min="10506" max="10506" width="0" style="5" hidden="1" customWidth="1"/>
    <col min="10507" max="10736" width="9.140625" style="5"/>
    <col min="10737" max="10738" width="4.140625" style="5" customWidth="1"/>
    <col min="10739" max="10742" width="6.28515625" style="5" customWidth="1"/>
    <col min="10743" max="10743" width="1" style="5" customWidth="1"/>
    <col min="10744" max="10744" width="0" style="5" hidden="1" customWidth="1"/>
    <col min="10745" max="10746" width="4.140625" style="5" customWidth="1"/>
    <col min="10747" max="10747" width="5.28515625" style="5" customWidth="1"/>
    <col min="10748" max="10748" width="0" style="5" hidden="1" customWidth="1"/>
    <col min="10749" max="10751" width="3.5703125" style="5" customWidth="1"/>
    <col min="10752" max="10752" width="3.140625" style="5" customWidth="1"/>
    <col min="10753" max="10756" width="3.28515625" style="5" customWidth="1"/>
    <col min="10757" max="10757" width="1" style="5" customWidth="1"/>
    <col min="10758" max="10759" width="0" style="5" hidden="1" customWidth="1"/>
    <col min="10760" max="10760" width="7.42578125" style="5" customWidth="1"/>
    <col min="10761" max="10761" width="6.140625" style="5" customWidth="1"/>
    <col min="10762" max="10762" width="0" style="5" hidden="1" customWidth="1"/>
    <col min="10763" max="10992" width="9.140625" style="5"/>
    <col min="10993" max="10994" width="4.140625" style="5" customWidth="1"/>
    <col min="10995" max="10998" width="6.28515625" style="5" customWidth="1"/>
    <col min="10999" max="10999" width="1" style="5" customWidth="1"/>
    <col min="11000" max="11000" width="0" style="5" hidden="1" customWidth="1"/>
    <col min="11001" max="11002" width="4.140625" style="5" customWidth="1"/>
    <col min="11003" max="11003" width="5.28515625" style="5" customWidth="1"/>
    <col min="11004" max="11004" width="0" style="5" hidden="1" customWidth="1"/>
    <col min="11005" max="11007" width="3.5703125" style="5" customWidth="1"/>
    <col min="11008" max="11008" width="3.140625" style="5" customWidth="1"/>
    <col min="11009" max="11012" width="3.28515625" style="5" customWidth="1"/>
    <col min="11013" max="11013" width="1" style="5" customWidth="1"/>
    <col min="11014" max="11015" width="0" style="5" hidden="1" customWidth="1"/>
    <col min="11016" max="11016" width="7.42578125" style="5" customWidth="1"/>
    <col min="11017" max="11017" width="6.140625" style="5" customWidth="1"/>
    <col min="11018" max="11018" width="0" style="5" hidden="1" customWidth="1"/>
    <col min="11019" max="11248" width="9.140625" style="5"/>
    <col min="11249" max="11250" width="4.140625" style="5" customWidth="1"/>
    <col min="11251" max="11254" width="6.28515625" style="5" customWidth="1"/>
    <col min="11255" max="11255" width="1" style="5" customWidth="1"/>
    <col min="11256" max="11256" width="0" style="5" hidden="1" customWidth="1"/>
    <col min="11257" max="11258" width="4.140625" style="5" customWidth="1"/>
    <col min="11259" max="11259" width="5.28515625" style="5" customWidth="1"/>
    <col min="11260" max="11260" width="0" style="5" hidden="1" customWidth="1"/>
    <col min="11261" max="11263" width="3.5703125" style="5" customWidth="1"/>
    <col min="11264" max="11264" width="3.140625" style="5" customWidth="1"/>
    <col min="11265" max="11268" width="3.28515625" style="5" customWidth="1"/>
    <col min="11269" max="11269" width="1" style="5" customWidth="1"/>
    <col min="11270" max="11271" width="0" style="5" hidden="1" customWidth="1"/>
    <col min="11272" max="11272" width="7.42578125" style="5" customWidth="1"/>
    <col min="11273" max="11273" width="6.140625" style="5" customWidth="1"/>
    <col min="11274" max="11274" width="0" style="5" hidden="1" customWidth="1"/>
    <col min="11275" max="11504" width="9.140625" style="5"/>
    <col min="11505" max="11506" width="4.140625" style="5" customWidth="1"/>
    <col min="11507" max="11510" width="6.28515625" style="5" customWidth="1"/>
    <col min="11511" max="11511" width="1" style="5" customWidth="1"/>
    <col min="11512" max="11512" width="0" style="5" hidden="1" customWidth="1"/>
    <col min="11513" max="11514" width="4.140625" style="5" customWidth="1"/>
    <col min="11515" max="11515" width="5.28515625" style="5" customWidth="1"/>
    <col min="11516" max="11516" width="0" style="5" hidden="1" customWidth="1"/>
    <col min="11517" max="11519" width="3.5703125" style="5" customWidth="1"/>
    <col min="11520" max="11520" width="3.140625" style="5" customWidth="1"/>
    <col min="11521" max="11524" width="3.28515625" style="5" customWidth="1"/>
    <col min="11525" max="11525" width="1" style="5" customWidth="1"/>
    <col min="11526" max="11527" width="0" style="5" hidden="1" customWidth="1"/>
    <col min="11528" max="11528" width="7.42578125" style="5" customWidth="1"/>
    <col min="11529" max="11529" width="6.140625" style="5" customWidth="1"/>
    <col min="11530" max="11530" width="0" style="5" hidden="1" customWidth="1"/>
    <col min="11531" max="11760" width="9.140625" style="5"/>
    <col min="11761" max="11762" width="4.140625" style="5" customWidth="1"/>
    <col min="11763" max="11766" width="6.28515625" style="5" customWidth="1"/>
    <col min="11767" max="11767" width="1" style="5" customWidth="1"/>
    <col min="11768" max="11768" width="0" style="5" hidden="1" customWidth="1"/>
    <col min="11769" max="11770" width="4.140625" style="5" customWidth="1"/>
    <col min="11771" max="11771" width="5.28515625" style="5" customWidth="1"/>
    <col min="11772" max="11772" width="0" style="5" hidden="1" customWidth="1"/>
    <col min="11773" max="11775" width="3.5703125" style="5" customWidth="1"/>
    <col min="11776" max="11776" width="3.140625" style="5" customWidth="1"/>
    <col min="11777" max="11780" width="3.28515625" style="5" customWidth="1"/>
    <col min="11781" max="11781" width="1" style="5" customWidth="1"/>
    <col min="11782" max="11783" width="0" style="5" hidden="1" customWidth="1"/>
    <col min="11784" max="11784" width="7.42578125" style="5" customWidth="1"/>
    <col min="11785" max="11785" width="6.140625" style="5" customWidth="1"/>
    <col min="11786" max="11786" width="0" style="5" hidden="1" customWidth="1"/>
    <col min="11787" max="12016" width="9.140625" style="5"/>
    <col min="12017" max="12018" width="4.140625" style="5" customWidth="1"/>
    <col min="12019" max="12022" width="6.28515625" style="5" customWidth="1"/>
    <col min="12023" max="12023" width="1" style="5" customWidth="1"/>
    <col min="12024" max="12024" width="0" style="5" hidden="1" customWidth="1"/>
    <col min="12025" max="12026" width="4.140625" style="5" customWidth="1"/>
    <col min="12027" max="12027" width="5.28515625" style="5" customWidth="1"/>
    <col min="12028" max="12028" width="0" style="5" hidden="1" customWidth="1"/>
    <col min="12029" max="12031" width="3.5703125" style="5" customWidth="1"/>
    <col min="12032" max="12032" width="3.140625" style="5" customWidth="1"/>
    <col min="12033" max="12036" width="3.28515625" style="5" customWidth="1"/>
    <col min="12037" max="12037" width="1" style="5" customWidth="1"/>
    <col min="12038" max="12039" width="0" style="5" hidden="1" customWidth="1"/>
    <col min="12040" max="12040" width="7.42578125" style="5" customWidth="1"/>
    <col min="12041" max="12041" width="6.140625" style="5" customWidth="1"/>
    <col min="12042" max="12042" width="0" style="5" hidden="1" customWidth="1"/>
    <col min="12043" max="12272" width="9.140625" style="5"/>
    <col min="12273" max="12274" width="4.140625" style="5" customWidth="1"/>
    <col min="12275" max="12278" width="6.28515625" style="5" customWidth="1"/>
    <col min="12279" max="12279" width="1" style="5" customWidth="1"/>
    <col min="12280" max="12280" width="0" style="5" hidden="1" customWidth="1"/>
    <col min="12281" max="12282" width="4.140625" style="5" customWidth="1"/>
    <col min="12283" max="12283" width="5.28515625" style="5" customWidth="1"/>
    <col min="12284" max="12284" width="0" style="5" hidden="1" customWidth="1"/>
    <col min="12285" max="12287" width="3.5703125" style="5" customWidth="1"/>
    <col min="12288" max="12288" width="3.140625" style="5" customWidth="1"/>
    <col min="12289" max="12292" width="3.28515625" style="5" customWidth="1"/>
    <col min="12293" max="12293" width="1" style="5" customWidth="1"/>
    <col min="12294" max="12295" width="0" style="5" hidden="1" customWidth="1"/>
    <col min="12296" max="12296" width="7.42578125" style="5" customWidth="1"/>
    <col min="12297" max="12297" width="6.140625" style="5" customWidth="1"/>
    <col min="12298" max="12298" width="0" style="5" hidden="1" customWidth="1"/>
    <col min="12299" max="12528" width="9.140625" style="5"/>
    <col min="12529" max="12530" width="4.140625" style="5" customWidth="1"/>
    <col min="12531" max="12534" width="6.28515625" style="5" customWidth="1"/>
    <col min="12535" max="12535" width="1" style="5" customWidth="1"/>
    <col min="12536" max="12536" width="0" style="5" hidden="1" customWidth="1"/>
    <col min="12537" max="12538" width="4.140625" style="5" customWidth="1"/>
    <col min="12539" max="12539" width="5.28515625" style="5" customWidth="1"/>
    <col min="12540" max="12540" width="0" style="5" hidden="1" customWidth="1"/>
    <col min="12541" max="12543" width="3.5703125" style="5" customWidth="1"/>
    <col min="12544" max="12544" width="3.140625" style="5" customWidth="1"/>
    <col min="12545" max="12548" width="3.28515625" style="5" customWidth="1"/>
    <col min="12549" max="12549" width="1" style="5" customWidth="1"/>
    <col min="12550" max="12551" width="0" style="5" hidden="1" customWidth="1"/>
    <col min="12552" max="12552" width="7.42578125" style="5" customWidth="1"/>
    <col min="12553" max="12553" width="6.140625" style="5" customWidth="1"/>
    <col min="12554" max="12554" width="0" style="5" hidden="1" customWidth="1"/>
    <col min="12555" max="12784" width="9.140625" style="5"/>
    <col min="12785" max="12786" width="4.140625" style="5" customWidth="1"/>
    <col min="12787" max="12790" width="6.28515625" style="5" customWidth="1"/>
    <col min="12791" max="12791" width="1" style="5" customWidth="1"/>
    <col min="12792" max="12792" width="0" style="5" hidden="1" customWidth="1"/>
    <col min="12793" max="12794" width="4.140625" style="5" customWidth="1"/>
    <col min="12795" max="12795" width="5.28515625" style="5" customWidth="1"/>
    <col min="12796" max="12796" width="0" style="5" hidden="1" customWidth="1"/>
    <col min="12797" max="12799" width="3.5703125" style="5" customWidth="1"/>
    <col min="12800" max="12800" width="3.140625" style="5" customWidth="1"/>
    <col min="12801" max="12804" width="3.28515625" style="5" customWidth="1"/>
    <col min="12805" max="12805" width="1" style="5" customWidth="1"/>
    <col min="12806" max="12807" width="0" style="5" hidden="1" customWidth="1"/>
    <col min="12808" max="12808" width="7.42578125" style="5" customWidth="1"/>
    <col min="12809" max="12809" width="6.140625" style="5" customWidth="1"/>
    <col min="12810" max="12810" width="0" style="5" hidden="1" customWidth="1"/>
    <col min="12811" max="13040" width="9.140625" style="5"/>
    <col min="13041" max="13042" width="4.140625" style="5" customWidth="1"/>
    <col min="13043" max="13046" width="6.28515625" style="5" customWidth="1"/>
    <col min="13047" max="13047" width="1" style="5" customWidth="1"/>
    <col min="13048" max="13048" width="0" style="5" hidden="1" customWidth="1"/>
    <col min="13049" max="13050" width="4.140625" style="5" customWidth="1"/>
    <col min="13051" max="13051" width="5.28515625" style="5" customWidth="1"/>
    <col min="13052" max="13052" width="0" style="5" hidden="1" customWidth="1"/>
    <col min="13053" max="13055" width="3.5703125" style="5" customWidth="1"/>
    <col min="13056" max="13056" width="3.140625" style="5" customWidth="1"/>
    <col min="13057" max="13060" width="3.28515625" style="5" customWidth="1"/>
    <col min="13061" max="13061" width="1" style="5" customWidth="1"/>
    <col min="13062" max="13063" width="0" style="5" hidden="1" customWidth="1"/>
    <col min="13064" max="13064" width="7.42578125" style="5" customWidth="1"/>
    <col min="13065" max="13065" width="6.140625" style="5" customWidth="1"/>
    <col min="13066" max="13066" width="0" style="5" hidden="1" customWidth="1"/>
    <col min="13067" max="13296" width="9.140625" style="5"/>
    <col min="13297" max="13298" width="4.140625" style="5" customWidth="1"/>
    <col min="13299" max="13302" width="6.28515625" style="5" customWidth="1"/>
    <col min="13303" max="13303" width="1" style="5" customWidth="1"/>
    <col min="13304" max="13304" width="0" style="5" hidden="1" customWidth="1"/>
    <col min="13305" max="13306" width="4.140625" style="5" customWidth="1"/>
    <col min="13307" max="13307" width="5.28515625" style="5" customWidth="1"/>
    <col min="13308" max="13308" width="0" style="5" hidden="1" customWidth="1"/>
    <col min="13309" max="13311" width="3.5703125" style="5" customWidth="1"/>
    <col min="13312" max="13312" width="3.140625" style="5" customWidth="1"/>
    <col min="13313" max="13316" width="3.28515625" style="5" customWidth="1"/>
    <col min="13317" max="13317" width="1" style="5" customWidth="1"/>
    <col min="13318" max="13319" width="0" style="5" hidden="1" customWidth="1"/>
    <col min="13320" max="13320" width="7.42578125" style="5" customWidth="1"/>
    <col min="13321" max="13321" width="6.140625" style="5" customWidth="1"/>
    <col min="13322" max="13322" width="0" style="5" hidden="1" customWidth="1"/>
    <col min="13323" max="13552" width="9.140625" style="5"/>
    <col min="13553" max="13554" width="4.140625" style="5" customWidth="1"/>
    <col min="13555" max="13558" width="6.28515625" style="5" customWidth="1"/>
    <col min="13559" max="13559" width="1" style="5" customWidth="1"/>
    <col min="13560" max="13560" width="0" style="5" hidden="1" customWidth="1"/>
    <col min="13561" max="13562" width="4.140625" style="5" customWidth="1"/>
    <col min="13563" max="13563" width="5.28515625" style="5" customWidth="1"/>
    <col min="13564" max="13564" width="0" style="5" hidden="1" customWidth="1"/>
    <col min="13565" max="13567" width="3.5703125" style="5" customWidth="1"/>
    <col min="13568" max="13568" width="3.140625" style="5" customWidth="1"/>
    <col min="13569" max="13572" width="3.28515625" style="5" customWidth="1"/>
    <col min="13573" max="13573" width="1" style="5" customWidth="1"/>
    <col min="13574" max="13575" width="0" style="5" hidden="1" customWidth="1"/>
    <col min="13576" max="13576" width="7.42578125" style="5" customWidth="1"/>
    <col min="13577" max="13577" width="6.140625" style="5" customWidth="1"/>
    <col min="13578" max="13578" width="0" style="5" hidden="1" customWidth="1"/>
    <col min="13579" max="13808" width="9.140625" style="5"/>
    <col min="13809" max="13810" width="4.140625" style="5" customWidth="1"/>
    <col min="13811" max="13814" width="6.28515625" style="5" customWidth="1"/>
    <col min="13815" max="13815" width="1" style="5" customWidth="1"/>
    <col min="13816" max="13816" width="0" style="5" hidden="1" customWidth="1"/>
    <col min="13817" max="13818" width="4.140625" style="5" customWidth="1"/>
    <col min="13819" max="13819" width="5.28515625" style="5" customWidth="1"/>
    <col min="13820" max="13820" width="0" style="5" hidden="1" customWidth="1"/>
    <col min="13821" max="13823" width="3.5703125" style="5" customWidth="1"/>
    <col min="13824" max="13824" width="3.140625" style="5" customWidth="1"/>
    <col min="13825" max="13828" width="3.28515625" style="5" customWidth="1"/>
    <col min="13829" max="13829" width="1" style="5" customWidth="1"/>
    <col min="13830" max="13831" width="0" style="5" hidden="1" customWidth="1"/>
    <col min="13832" max="13832" width="7.42578125" style="5" customWidth="1"/>
    <col min="13833" max="13833" width="6.140625" style="5" customWidth="1"/>
    <col min="13834" max="13834" width="0" style="5" hidden="1" customWidth="1"/>
    <col min="13835" max="14064" width="9.140625" style="5"/>
    <col min="14065" max="14066" width="4.140625" style="5" customWidth="1"/>
    <col min="14067" max="14070" width="6.28515625" style="5" customWidth="1"/>
    <col min="14071" max="14071" width="1" style="5" customWidth="1"/>
    <col min="14072" max="14072" width="0" style="5" hidden="1" customWidth="1"/>
    <col min="14073" max="14074" width="4.140625" style="5" customWidth="1"/>
    <col min="14075" max="14075" width="5.28515625" style="5" customWidth="1"/>
    <col min="14076" max="14076" width="0" style="5" hidden="1" customWidth="1"/>
    <col min="14077" max="14079" width="3.5703125" style="5" customWidth="1"/>
    <col min="14080" max="14080" width="3.140625" style="5" customWidth="1"/>
    <col min="14081" max="14084" width="3.28515625" style="5" customWidth="1"/>
    <col min="14085" max="14085" width="1" style="5" customWidth="1"/>
    <col min="14086" max="14087" width="0" style="5" hidden="1" customWidth="1"/>
    <col min="14088" max="14088" width="7.42578125" style="5" customWidth="1"/>
    <col min="14089" max="14089" width="6.140625" style="5" customWidth="1"/>
    <col min="14090" max="14090" width="0" style="5" hidden="1" customWidth="1"/>
    <col min="14091" max="14320" width="9.140625" style="5"/>
    <col min="14321" max="14322" width="4.140625" style="5" customWidth="1"/>
    <col min="14323" max="14326" width="6.28515625" style="5" customWidth="1"/>
    <col min="14327" max="14327" width="1" style="5" customWidth="1"/>
    <col min="14328" max="14328" width="0" style="5" hidden="1" customWidth="1"/>
    <col min="14329" max="14330" width="4.140625" style="5" customWidth="1"/>
    <col min="14331" max="14331" width="5.28515625" style="5" customWidth="1"/>
    <col min="14332" max="14332" width="0" style="5" hidden="1" customWidth="1"/>
    <col min="14333" max="14335" width="3.5703125" style="5" customWidth="1"/>
    <col min="14336" max="14336" width="3.140625" style="5" customWidth="1"/>
    <col min="14337" max="14340" width="3.28515625" style="5" customWidth="1"/>
    <col min="14341" max="14341" width="1" style="5" customWidth="1"/>
    <col min="14342" max="14343" width="0" style="5" hidden="1" customWidth="1"/>
    <col min="14344" max="14344" width="7.42578125" style="5" customWidth="1"/>
    <col min="14345" max="14345" width="6.140625" style="5" customWidth="1"/>
    <col min="14346" max="14346" width="0" style="5" hidden="1" customWidth="1"/>
    <col min="14347" max="14576" width="9.140625" style="5"/>
    <col min="14577" max="14578" width="4.140625" style="5" customWidth="1"/>
    <col min="14579" max="14582" width="6.28515625" style="5" customWidth="1"/>
    <col min="14583" max="14583" width="1" style="5" customWidth="1"/>
    <col min="14584" max="14584" width="0" style="5" hidden="1" customWidth="1"/>
    <col min="14585" max="14586" width="4.140625" style="5" customWidth="1"/>
    <col min="14587" max="14587" width="5.28515625" style="5" customWidth="1"/>
    <col min="14588" max="14588" width="0" style="5" hidden="1" customWidth="1"/>
    <col min="14589" max="14591" width="3.5703125" style="5" customWidth="1"/>
    <col min="14592" max="14592" width="3.140625" style="5" customWidth="1"/>
    <col min="14593" max="14596" width="3.28515625" style="5" customWidth="1"/>
    <col min="14597" max="14597" width="1" style="5" customWidth="1"/>
    <col min="14598" max="14599" width="0" style="5" hidden="1" customWidth="1"/>
    <col min="14600" max="14600" width="7.42578125" style="5" customWidth="1"/>
    <col min="14601" max="14601" width="6.140625" style="5" customWidth="1"/>
    <col min="14602" max="14602" width="0" style="5" hidden="1" customWidth="1"/>
    <col min="14603" max="14832" width="9.140625" style="5"/>
    <col min="14833" max="14834" width="4.140625" style="5" customWidth="1"/>
    <col min="14835" max="14838" width="6.28515625" style="5" customWidth="1"/>
    <col min="14839" max="14839" width="1" style="5" customWidth="1"/>
    <col min="14840" max="14840" width="0" style="5" hidden="1" customWidth="1"/>
    <col min="14841" max="14842" width="4.140625" style="5" customWidth="1"/>
    <col min="14843" max="14843" width="5.28515625" style="5" customWidth="1"/>
    <col min="14844" max="14844" width="0" style="5" hidden="1" customWidth="1"/>
    <col min="14845" max="14847" width="3.5703125" style="5" customWidth="1"/>
    <col min="14848" max="14848" width="3.140625" style="5" customWidth="1"/>
    <col min="14849" max="14852" width="3.28515625" style="5" customWidth="1"/>
    <col min="14853" max="14853" width="1" style="5" customWidth="1"/>
    <col min="14854" max="14855" width="0" style="5" hidden="1" customWidth="1"/>
    <col min="14856" max="14856" width="7.42578125" style="5" customWidth="1"/>
    <col min="14857" max="14857" width="6.140625" style="5" customWidth="1"/>
    <col min="14858" max="14858" width="0" style="5" hidden="1" customWidth="1"/>
    <col min="14859" max="15088" width="9.140625" style="5"/>
    <col min="15089" max="15090" width="4.140625" style="5" customWidth="1"/>
    <col min="15091" max="15094" width="6.28515625" style="5" customWidth="1"/>
    <col min="15095" max="15095" width="1" style="5" customWidth="1"/>
    <col min="15096" max="15096" width="0" style="5" hidden="1" customWidth="1"/>
    <col min="15097" max="15098" width="4.140625" style="5" customWidth="1"/>
    <col min="15099" max="15099" width="5.28515625" style="5" customWidth="1"/>
    <col min="15100" max="15100" width="0" style="5" hidden="1" customWidth="1"/>
    <col min="15101" max="15103" width="3.5703125" style="5" customWidth="1"/>
    <col min="15104" max="15104" width="3.140625" style="5" customWidth="1"/>
    <col min="15105" max="15108" width="3.28515625" style="5" customWidth="1"/>
    <col min="15109" max="15109" width="1" style="5" customWidth="1"/>
    <col min="15110" max="15111" width="0" style="5" hidden="1" customWidth="1"/>
    <col min="15112" max="15112" width="7.42578125" style="5" customWidth="1"/>
    <col min="15113" max="15113" width="6.140625" style="5" customWidth="1"/>
    <col min="15114" max="15114" width="0" style="5" hidden="1" customWidth="1"/>
    <col min="15115" max="15344" width="9.140625" style="5"/>
    <col min="15345" max="15346" width="4.140625" style="5" customWidth="1"/>
    <col min="15347" max="15350" width="6.28515625" style="5" customWidth="1"/>
    <col min="15351" max="15351" width="1" style="5" customWidth="1"/>
    <col min="15352" max="15352" width="0" style="5" hidden="1" customWidth="1"/>
    <col min="15353" max="15354" width="4.140625" style="5" customWidth="1"/>
    <col min="15355" max="15355" width="5.28515625" style="5" customWidth="1"/>
    <col min="15356" max="15356" width="0" style="5" hidden="1" customWidth="1"/>
    <col min="15357" max="15359" width="3.5703125" style="5" customWidth="1"/>
    <col min="15360" max="15360" width="3.140625" style="5" customWidth="1"/>
    <col min="15361" max="15364" width="3.28515625" style="5" customWidth="1"/>
    <col min="15365" max="15365" width="1" style="5" customWidth="1"/>
    <col min="15366" max="15367" width="0" style="5" hidden="1" customWidth="1"/>
    <col min="15368" max="15368" width="7.42578125" style="5" customWidth="1"/>
    <col min="15369" max="15369" width="6.140625" style="5" customWidth="1"/>
    <col min="15370" max="15370" width="0" style="5" hidden="1" customWidth="1"/>
    <col min="15371" max="15600" width="9.140625" style="5"/>
    <col min="15601" max="15602" width="4.140625" style="5" customWidth="1"/>
    <col min="15603" max="15606" width="6.28515625" style="5" customWidth="1"/>
    <col min="15607" max="15607" width="1" style="5" customWidth="1"/>
    <col min="15608" max="15608" width="0" style="5" hidden="1" customWidth="1"/>
    <col min="15609" max="15610" width="4.140625" style="5" customWidth="1"/>
    <col min="15611" max="15611" width="5.28515625" style="5" customWidth="1"/>
    <col min="15612" max="15612" width="0" style="5" hidden="1" customWidth="1"/>
    <col min="15613" max="15615" width="3.5703125" style="5" customWidth="1"/>
    <col min="15616" max="15616" width="3.140625" style="5" customWidth="1"/>
    <col min="15617" max="15620" width="3.28515625" style="5" customWidth="1"/>
    <col min="15621" max="15621" width="1" style="5" customWidth="1"/>
    <col min="15622" max="15623" width="0" style="5" hidden="1" customWidth="1"/>
    <col min="15624" max="15624" width="7.42578125" style="5" customWidth="1"/>
    <col min="15625" max="15625" width="6.140625" style="5" customWidth="1"/>
    <col min="15626" max="15626" width="0" style="5" hidden="1" customWidth="1"/>
    <col min="15627" max="15856" width="9.140625" style="5"/>
    <col min="15857" max="15858" width="4.140625" style="5" customWidth="1"/>
    <col min="15859" max="15862" width="6.28515625" style="5" customWidth="1"/>
    <col min="15863" max="15863" width="1" style="5" customWidth="1"/>
    <col min="15864" max="15864" width="0" style="5" hidden="1" customWidth="1"/>
    <col min="15865" max="15866" width="4.140625" style="5" customWidth="1"/>
    <col min="15867" max="15867" width="5.28515625" style="5" customWidth="1"/>
    <col min="15868" max="15868" width="0" style="5" hidden="1" customWidth="1"/>
    <col min="15869" max="15871" width="3.5703125" style="5" customWidth="1"/>
    <col min="15872" max="15872" width="3.140625" style="5" customWidth="1"/>
    <col min="15873" max="15876" width="3.28515625" style="5" customWidth="1"/>
    <col min="15877" max="15877" width="1" style="5" customWidth="1"/>
    <col min="15878" max="15879" width="0" style="5" hidden="1" customWidth="1"/>
    <col min="15880" max="15880" width="7.42578125" style="5" customWidth="1"/>
    <col min="15881" max="15881" width="6.140625" style="5" customWidth="1"/>
    <col min="15882" max="15882" width="0" style="5" hidden="1" customWidth="1"/>
    <col min="15883" max="16112" width="9.140625" style="5"/>
    <col min="16113" max="16114" width="4.140625" style="5" customWidth="1"/>
    <col min="16115" max="16118" width="6.28515625" style="5" customWidth="1"/>
    <col min="16119" max="16119" width="1" style="5" customWidth="1"/>
    <col min="16120" max="16120" width="0" style="5" hidden="1" customWidth="1"/>
    <col min="16121" max="16122" width="4.140625" style="5" customWidth="1"/>
    <col min="16123" max="16123" width="5.28515625" style="5" customWidth="1"/>
    <col min="16124" max="16124" width="0" style="5" hidden="1" customWidth="1"/>
    <col min="16125" max="16127" width="3.5703125" style="5" customWidth="1"/>
    <col min="16128" max="16128" width="3.140625" style="5" customWidth="1"/>
    <col min="16129" max="16132" width="3.28515625" style="5" customWidth="1"/>
    <col min="16133" max="16133" width="1" style="5" customWidth="1"/>
    <col min="16134" max="16135" width="0" style="5" hidden="1" customWidth="1"/>
    <col min="16136" max="16136" width="7.42578125" style="5" customWidth="1"/>
    <col min="16137" max="16137" width="6.140625" style="5" customWidth="1"/>
    <col min="16138" max="16138" width="0" style="5" hidden="1" customWidth="1"/>
    <col min="16139" max="16384" width="9.140625" style="5"/>
  </cols>
  <sheetData>
    <row r="1" spans="1:10" ht="18" customHeight="1">
      <c r="A1" s="36" t="s">
        <v>581</v>
      </c>
      <c r="B1" s="36"/>
      <c r="C1" s="36"/>
      <c r="D1" s="36" t="str">
        <f>Деклар!G9</f>
        <v>ИП Ахметов</v>
      </c>
      <c r="E1" s="9"/>
      <c r="F1" s="9"/>
      <c r="G1" s="9"/>
      <c r="H1" s="9"/>
      <c r="I1" s="9"/>
      <c r="J1" s="9"/>
    </row>
    <row r="2" spans="1:10" ht="18" customHeight="1">
      <c r="A2" s="26" t="s">
        <v>153</v>
      </c>
      <c r="B2" s="928">
        <f>Деклар!D5</f>
        <v>111111111111</v>
      </c>
      <c r="C2" s="928"/>
      <c r="D2" s="32"/>
      <c r="E2" s="928"/>
      <c r="F2" s="928"/>
      <c r="G2" s="21"/>
      <c r="H2" s="24"/>
      <c r="I2" s="24"/>
      <c r="J2" s="21"/>
    </row>
    <row r="3" spans="1:10" ht="18" customHeight="1">
      <c r="A3" s="26" t="s">
        <v>565</v>
      </c>
      <c r="B3" s="27"/>
      <c r="C3" s="27"/>
      <c r="D3" s="27" t="str">
        <f>Деклар!G7</f>
        <v>2020 год</v>
      </c>
      <c r="E3" s="21"/>
      <c r="F3" s="21"/>
      <c r="G3" s="21"/>
      <c r="H3" s="24"/>
      <c r="I3" s="24"/>
      <c r="J3" s="21"/>
    </row>
    <row r="4" spans="1:10" ht="18" customHeight="1">
      <c r="A4" s="940" t="s">
        <v>114</v>
      </c>
      <c r="B4" s="940"/>
      <c r="C4" s="940"/>
      <c r="D4" s="940"/>
      <c r="E4" s="940"/>
      <c r="F4" s="940"/>
      <c r="G4" s="940"/>
      <c r="H4" s="940"/>
      <c r="I4" s="940"/>
      <c r="J4" s="940"/>
    </row>
    <row r="5" spans="1:10" ht="18" customHeight="1">
      <c r="A5" s="933" t="s">
        <v>221</v>
      </c>
      <c r="B5" s="933"/>
      <c r="C5" s="933"/>
      <c r="D5" s="933"/>
      <c r="E5" s="933"/>
      <c r="F5" s="933"/>
      <c r="G5" s="933"/>
      <c r="H5" s="933"/>
      <c r="I5" s="933"/>
      <c r="J5" s="933"/>
    </row>
    <row r="6" spans="1:10" ht="18" customHeight="1" thickBot="1">
      <c r="A6" s="941" t="s">
        <v>225</v>
      </c>
      <c r="B6" s="941"/>
      <c r="C6" s="941"/>
      <c r="D6" s="941"/>
      <c r="E6" s="941"/>
      <c r="F6" s="941"/>
      <c r="G6" s="941"/>
      <c r="H6" s="941"/>
      <c r="I6" s="941"/>
      <c r="J6" s="941"/>
    </row>
    <row r="7" spans="1:10" ht="92.25" customHeight="1" thickBot="1">
      <c r="A7" s="43" t="s">
        <v>122</v>
      </c>
      <c r="B7" s="942" t="s">
        <v>227</v>
      </c>
      <c r="C7" s="942"/>
      <c r="D7" s="942"/>
      <c r="E7" s="72" t="s">
        <v>219</v>
      </c>
      <c r="F7" s="45" t="s">
        <v>228</v>
      </c>
      <c r="G7" s="45" t="s">
        <v>229</v>
      </c>
      <c r="H7" s="85" t="s">
        <v>230</v>
      </c>
      <c r="I7" s="90" t="s">
        <v>231</v>
      </c>
      <c r="J7" s="47" t="s">
        <v>124</v>
      </c>
    </row>
    <row r="8" spans="1:10" ht="18" customHeight="1" thickBot="1">
      <c r="A8" s="86"/>
      <c r="B8" s="954">
        <v>1</v>
      </c>
      <c r="C8" s="955"/>
      <c r="D8" s="956"/>
      <c r="E8" s="87">
        <v>2</v>
      </c>
      <c r="F8" s="87">
        <v>3</v>
      </c>
      <c r="G8" s="87">
        <v>4</v>
      </c>
      <c r="H8" s="282">
        <v>5</v>
      </c>
      <c r="I8" s="89">
        <v>6</v>
      </c>
      <c r="J8" s="88">
        <v>7</v>
      </c>
    </row>
    <row r="9" spans="1:10" ht="18" customHeight="1">
      <c r="A9" s="544"/>
      <c r="B9" s="953"/>
      <c r="C9" s="953"/>
      <c r="D9" s="953"/>
      <c r="E9" s="543"/>
      <c r="F9" s="544"/>
      <c r="G9" s="545"/>
      <c r="H9" s="545"/>
      <c r="I9" s="283">
        <f t="shared" ref="I9:I14" si="0">G9-H9</f>
        <v>0</v>
      </c>
      <c r="J9" s="546"/>
    </row>
    <row r="10" spans="1:10" s="6" customFormat="1" ht="18" customHeight="1">
      <c r="A10" s="549"/>
      <c r="B10" s="952"/>
      <c r="C10" s="952"/>
      <c r="D10" s="952"/>
      <c r="E10" s="548"/>
      <c r="F10" s="549"/>
      <c r="G10" s="550"/>
      <c r="H10" s="550"/>
      <c r="I10" s="281">
        <f t="shared" si="0"/>
        <v>0</v>
      </c>
      <c r="J10" s="551"/>
    </row>
    <row r="11" spans="1:10" ht="18" customHeight="1">
      <c r="A11" s="556" t="s">
        <v>177</v>
      </c>
      <c r="B11" s="947"/>
      <c r="C11" s="947"/>
      <c r="D11" s="947"/>
      <c r="E11" s="548"/>
      <c r="F11" s="539"/>
      <c r="G11" s="539"/>
      <c r="H11" s="539"/>
      <c r="I11" s="281">
        <f t="shared" si="0"/>
        <v>0</v>
      </c>
      <c r="J11" s="539"/>
    </row>
    <row r="12" spans="1:10" ht="18" customHeight="1">
      <c r="A12" s="539"/>
      <c r="B12" s="947"/>
      <c r="C12" s="947"/>
      <c r="D12" s="947"/>
      <c r="E12" s="548"/>
      <c r="F12" s="539"/>
      <c r="G12" s="539"/>
      <c r="H12" s="539"/>
      <c r="I12" s="281">
        <f t="shared" si="0"/>
        <v>0</v>
      </c>
      <c r="J12" s="539"/>
    </row>
    <row r="13" spans="1:10" ht="18" customHeight="1">
      <c r="A13" s="539"/>
      <c r="B13" s="947"/>
      <c r="C13" s="947"/>
      <c r="D13" s="947"/>
      <c r="E13" s="548"/>
      <c r="F13" s="539"/>
      <c r="G13" s="539"/>
      <c r="H13" s="539"/>
      <c r="I13" s="281">
        <f t="shared" si="0"/>
        <v>0</v>
      </c>
      <c r="J13" s="539"/>
    </row>
    <row r="14" spans="1:10" ht="18" customHeight="1" thickBot="1">
      <c r="A14" s="557"/>
      <c r="B14" s="948"/>
      <c r="C14" s="948"/>
      <c r="D14" s="948"/>
      <c r="E14" s="552"/>
      <c r="F14" s="553"/>
      <c r="G14" s="554"/>
      <c r="H14" s="554"/>
      <c r="I14" s="284">
        <f t="shared" si="0"/>
        <v>0</v>
      </c>
      <c r="J14" s="555"/>
    </row>
    <row r="15" spans="1:10" ht="30.75" customHeight="1" thickBot="1">
      <c r="A15" s="43"/>
      <c r="B15" s="949" t="s">
        <v>428</v>
      </c>
      <c r="C15" s="950"/>
      <c r="D15" s="950"/>
      <c r="E15" s="950"/>
      <c r="F15" s="951"/>
      <c r="G15" s="73">
        <f>SUM(G9:G14)</f>
        <v>0</v>
      </c>
      <c r="H15" s="73">
        <f>SUM(H9:H14)</f>
        <v>0</v>
      </c>
      <c r="I15" s="73">
        <f>SUM(I9:I14)</f>
        <v>0</v>
      </c>
      <c r="J15" s="44"/>
    </row>
    <row r="17" spans="5:7" ht="18" customHeight="1">
      <c r="E17" s="69" t="s">
        <v>119</v>
      </c>
      <c r="F17" s="12"/>
      <c r="G17" s="12"/>
    </row>
    <row r="18" spans="5:7" ht="18" customHeight="1">
      <c r="F18" s="7" t="s">
        <v>120</v>
      </c>
      <c r="G18" s="7" t="s">
        <v>218</v>
      </c>
    </row>
  </sheetData>
  <mergeCells count="14">
    <mergeCell ref="B7:D7"/>
    <mergeCell ref="B9:D9"/>
    <mergeCell ref="B8:D8"/>
    <mergeCell ref="B2:C2"/>
    <mergeCell ref="E2:F2"/>
    <mergeCell ref="A4:J4"/>
    <mergeCell ref="A5:J5"/>
    <mergeCell ref="A6:J6"/>
    <mergeCell ref="B15:F15"/>
    <mergeCell ref="B10:D10"/>
    <mergeCell ref="B11:D11"/>
    <mergeCell ref="B12:D12"/>
    <mergeCell ref="B13:D13"/>
    <mergeCell ref="B14:D14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M9" sqref="M9"/>
    </sheetView>
  </sheetViews>
  <sheetFormatPr defaultRowHeight="15.75" customHeight="1"/>
  <cols>
    <col min="1" max="1" width="6.5703125" style="5" customWidth="1"/>
    <col min="2" max="2" width="7" style="5" customWidth="1"/>
    <col min="3" max="3" width="19.42578125" style="7" customWidth="1"/>
    <col min="4" max="4" width="6.28515625" style="7" customWidth="1"/>
    <col min="5" max="5" width="15.140625" style="5" customWidth="1"/>
    <col min="6" max="6" width="14" style="5" customWidth="1"/>
    <col min="7" max="7" width="13.42578125" style="5" customWidth="1"/>
    <col min="8" max="8" width="12.85546875" style="5" customWidth="1"/>
    <col min="9" max="10" width="13.5703125" style="5" customWidth="1"/>
    <col min="11" max="11" width="14.28515625" style="5" customWidth="1"/>
    <col min="12" max="12" width="4.140625" style="5" customWidth="1"/>
    <col min="13" max="241" width="9.140625" style="5"/>
    <col min="242" max="243" width="4.140625" style="5" customWidth="1"/>
    <col min="244" max="247" width="6.28515625" style="5" customWidth="1"/>
    <col min="248" max="248" width="1" style="5" customWidth="1"/>
    <col min="249" max="249" width="0" style="5" hidden="1" customWidth="1"/>
    <col min="250" max="251" width="4.140625" style="5" customWidth="1"/>
    <col min="252" max="252" width="5.28515625" style="5" customWidth="1"/>
    <col min="253" max="253" width="0" style="5" hidden="1" customWidth="1"/>
    <col min="254" max="256" width="3.5703125" style="5" customWidth="1"/>
    <col min="257" max="257" width="3.140625" style="5" customWidth="1"/>
    <col min="258" max="261" width="3.28515625" style="5" customWidth="1"/>
    <col min="262" max="262" width="1" style="5" customWidth="1"/>
    <col min="263" max="264" width="0" style="5" hidden="1" customWidth="1"/>
    <col min="265" max="265" width="7.42578125" style="5" customWidth="1"/>
    <col min="266" max="266" width="6.140625" style="5" customWidth="1"/>
    <col min="267" max="267" width="0" style="5" hidden="1" customWidth="1"/>
    <col min="268" max="497" width="9.140625" style="5"/>
    <col min="498" max="499" width="4.140625" style="5" customWidth="1"/>
    <col min="500" max="503" width="6.28515625" style="5" customWidth="1"/>
    <col min="504" max="504" width="1" style="5" customWidth="1"/>
    <col min="505" max="505" width="0" style="5" hidden="1" customWidth="1"/>
    <col min="506" max="507" width="4.140625" style="5" customWidth="1"/>
    <col min="508" max="508" width="5.28515625" style="5" customWidth="1"/>
    <col min="509" max="509" width="0" style="5" hidden="1" customWidth="1"/>
    <col min="510" max="512" width="3.5703125" style="5" customWidth="1"/>
    <col min="513" max="513" width="3.140625" style="5" customWidth="1"/>
    <col min="514" max="517" width="3.28515625" style="5" customWidth="1"/>
    <col min="518" max="518" width="1" style="5" customWidth="1"/>
    <col min="519" max="520" width="0" style="5" hidden="1" customWidth="1"/>
    <col min="521" max="521" width="7.42578125" style="5" customWidth="1"/>
    <col min="522" max="522" width="6.140625" style="5" customWidth="1"/>
    <col min="523" max="523" width="0" style="5" hidden="1" customWidth="1"/>
    <col min="524" max="753" width="9.140625" style="5"/>
    <col min="754" max="755" width="4.140625" style="5" customWidth="1"/>
    <col min="756" max="759" width="6.28515625" style="5" customWidth="1"/>
    <col min="760" max="760" width="1" style="5" customWidth="1"/>
    <col min="761" max="761" width="0" style="5" hidden="1" customWidth="1"/>
    <col min="762" max="763" width="4.140625" style="5" customWidth="1"/>
    <col min="764" max="764" width="5.28515625" style="5" customWidth="1"/>
    <col min="765" max="765" width="0" style="5" hidden="1" customWidth="1"/>
    <col min="766" max="768" width="3.5703125" style="5" customWidth="1"/>
    <col min="769" max="769" width="3.140625" style="5" customWidth="1"/>
    <col min="770" max="773" width="3.28515625" style="5" customWidth="1"/>
    <col min="774" max="774" width="1" style="5" customWidth="1"/>
    <col min="775" max="776" width="0" style="5" hidden="1" customWidth="1"/>
    <col min="777" max="777" width="7.42578125" style="5" customWidth="1"/>
    <col min="778" max="778" width="6.140625" style="5" customWidth="1"/>
    <col min="779" max="779" width="0" style="5" hidden="1" customWidth="1"/>
    <col min="780" max="1009" width="9.140625" style="5"/>
    <col min="1010" max="1011" width="4.140625" style="5" customWidth="1"/>
    <col min="1012" max="1015" width="6.28515625" style="5" customWidth="1"/>
    <col min="1016" max="1016" width="1" style="5" customWidth="1"/>
    <col min="1017" max="1017" width="0" style="5" hidden="1" customWidth="1"/>
    <col min="1018" max="1019" width="4.140625" style="5" customWidth="1"/>
    <col min="1020" max="1020" width="5.28515625" style="5" customWidth="1"/>
    <col min="1021" max="1021" width="0" style="5" hidden="1" customWidth="1"/>
    <col min="1022" max="1024" width="3.5703125" style="5" customWidth="1"/>
    <col min="1025" max="1025" width="3.140625" style="5" customWidth="1"/>
    <col min="1026" max="1029" width="3.28515625" style="5" customWidth="1"/>
    <col min="1030" max="1030" width="1" style="5" customWidth="1"/>
    <col min="1031" max="1032" width="0" style="5" hidden="1" customWidth="1"/>
    <col min="1033" max="1033" width="7.42578125" style="5" customWidth="1"/>
    <col min="1034" max="1034" width="6.140625" style="5" customWidth="1"/>
    <col min="1035" max="1035" width="0" style="5" hidden="1" customWidth="1"/>
    <col min="1036" max="1265" width="9.140625" style="5"/>
    <col min="1266" max="1267" width="4.140625" style="5" customWidth="1"/>
    <col min="1268" max="1271" width="6.28515625" style="5" customWidth="1"/>
    <col min="1272" max="1272" width="1" style="5" customWidth="1"/>
    <col min="1273" max="1273" width="0" style="5" hidden="1" customWidth="1"/>
    <col min="1274" max="1275" width="4.140625" style="5" customWidth="1"/>
    <col min="1276" max="1276" width="5.28515625" style="5" customWidth="1"/>
    <col min="1277" max="1277" width="0" style="5" hidden="1" customWidth="1"/>
    <col min="1278" max="1280" width="3.5703125" style="5" customWidth="1"/>
    <col min="1281" max="1281" width="3.140625" style="5" customWidth="1"/>
    <col min="1282" max="1285" width="3.28515625" style="5" customWidth="1"/>
    <col min="1286" max="1286" width="1" style="5" customWidth="1"/>
    <col min="1287" max="1288" width="0" style="5" hidden="1" customWidth="1"/>
    <col min="1289" max="1289" width="7.42578125" style="5" customWidth="1"/>
    <col min="1290" max="1290" width="6.140625" style="5" customWidth="1"/>
    <col min="1291" max="1291" width="0" style="5" hidden="1" customWidth="1"/>
    <col min="1292" max="1521" width="9.140625" style="5"/>
    <col min="1522" max="1523" width="4.140625" style="5" customWidth="1"/>
    <col min="1524" max="1527" width="6.28515625" style="5" customWidth="1"/>
    <col min="1528" max="1528" width="1" style="5" customWidth="1"/>
    <col min="1529" max="1529" width="0" style="5" hidden="1" customWidth="1"/>
    <col min="1530" max="1531" width="4.140625" style="5" customWidth="1"/>
    <col min="1532" max="1532" width="5.28515625" style="5" customWidth="1"/>
    <col min="1533" max="1533" width="0" style="5" hidden="1" customWidth="1"/>
    <col min="1534" max="1536" width="3.5703125" style="5" customWidth="1"/>
    <col min="1537" max="1537" width="3.140625" style="5" customWidth="1"/>
    <col min="1538" max="1541" width="3.28515625" style="5" customWidth="1"/>
    <col min="1542" max="1542" width="1" style="5" customWidth="1"/>
    <col min="1543" max="1544" width="0" style="5" hidden="1" customWidth="1"/>
    <col min="1545" max="1545" width="7.42578125" style="5" customWidth="1"/>
    <col min="1546" max="1546" width="6.140625" style="5" customWidth="1"/>
    <col min="1547" max="1547" width="0" style="5" hidden="1" customWidth="1"/>
    <col min="1548" max="1777" width="9.140625" style="5"/>
    <col min="1778" max="1779" width="4.140625" style="5" customWidth="1"/>
    <col min="1780" max="1783" width="6.28515625" style="5" customWidth="1"/>
    <col min="1784" max="1784" width="1" style="5" customWidth="1"/>
    <col min="1785" max="1785" width="0" style="5" hidden="1" customWidth="1"/>
    <col min="1786" max="1787" width="4.140625" style="5" customWidth="1"/>
    <col min="1788" max="1788" width="5.28515625" style="5" customWidth="1"/>
    <col min="1789" max="1789" width="0" style="5" hidden="1" customWidth="1"/>
    <col min="1790" max="1792" width="3.5703125" style="5" customWidth="1"/>
    <col min="1793" max="1793" width="3.140625" style="5" customWidth="1"/>
    <col min="1794" max="1797" width="3.28515625" style="5" customWidth="1"/>
    <col min="1798" max="1798" width="1" style="5" customWidth="1"/>
    <col min="1799" max="1800" width="0" style="5" hidden="1" customWidth="1"/>
    <col min="1801" max="1801" width="7.42578125" style="5" customWidth="1"/>
    <col min="1802" max="1802" width="6.140625" style="5" customWidth="1"/>
    <col min="1803" max="1803" width="0" style="5" hidden="1" customWidth="1"/>
    <col min="1804" max="2033" width="9.140625" style="5"/>
    <col min="2034" max="2035" width="4.140625" style="5" customWidth="1"/>
    <col min="2036" max="2039" width="6.28515625" style="5" customWidth="1"/>
    <col min="2040" max="2040" width="1" style="5" customWidth="1"/>
    <col min="2041" max="2041" width="0" style="5" hidden="1" customWidth="1"/>
    <col min="2042" max="2043" width="4.140625" style="5" customWidth="1"/>
    <col min="2044" max="2044" width="5.28515625" style="5" customWidth="1"/>
    <col min="2045" max="2045" width="0" style="5" hidden="1" customWidth="1"/>
    <col min="2046" max="2048" width="3.5703125" style="5" customWidth="1"/>
    <col min="2049" max="2049" width="3.140625" style="5" customWidth="1"/>
    <col min="2050" max="2053" width="3.28515625" style="5" customWidth="1"/>
    <col min="2054" max="2054" width="1" style="5" customWidth="1"/>
    <col min="2055" max="2056" width="0" style="5" hidden="1" customWidth="1"/>
    <col min="2057" max="2057" width="7.42578125" style="5" customWidth="1"/>
    <col min="2058" max="2058" width="6.140625" style="5" customWidth="1"/>
    <col min="2059" max="2059" width="0" style="5" hidden="1" customWidth="1"/>
    <col min="2060" max="2289" width="9.140625" style="5"/>
    <col min="2290" max="2291" width="4.140625" style="5" customWidth="1"/>
    <col min="2292" max="2295" width="6.28515625" style="5" customWidth="1"/>
    <col min="2296" max="2296" width="1" style="5" customWidth="1"/>
    <col min="2297" max="2297" width="0" style="5" hidden="1" customWidth="1"/>
    <col min="2298" max="2299" width="4.140625" style="5" customWidth="1"/>
    <col min="2300" max="2300" width="5.28515625" style="5" customWidth="1"/>
    <col min="2301" max="2301" width="0" style="5" hidden="1" customWidth="1"/>
    <col min="2302" max="2304" width="3.5703125" style="5" customWidth="1"/>
    <col min="2305" max="2305" width="3.140625" style="5" customWidth="1"/>
    <col min="2306" max="2309" width="3.28515625" style="5" customWidth="1"/>
    <col min="2310" max="2310" width="1" style="5" customWidth="1"/>
    <col min="2311" max="2312" width="0" style="5" hidden="1" customWidth="1"/>
    <col min="2313" max="2313" width="7.42578125" style="5" customWidth="1"/>
    <col min="2314" max="2314" width="6.140625" style="5" customWidth="1"/>
    <col min="2315" max="2315" width="0" style="5" hidden="1" customWidth="1"/>
    <col min="2316" max="2545" width="9.140625" style="5"/>
    <col min="2546" max="2547" width="4.140625" style="5" customWidth="1"/>
    <col min="2548" max="2551" width="6.28515625" style="5" customWidth="1"/>
    <col min="2552" max="2552" width="1" style="5" customWidth="1"/>
    <col min="2553" max="2553" width="0" style="5" hidden="1" customWidth="1"/>
    <col min="2554" max="2555" width="4.140625" style="5" customWidth="1"/>
    <col min="2556" max="2556" width="5.28515625" style="5" customWidth="1"/>
    <col min="2557" max="2557" width="0" style="5" hidden="1" customWidth="1"/>
    <col min="2558" max="2560" width="3.5703125" style="5" customWidth="1"/>
    <col min="2561" max="2561" width="3.140625" style="5" customWidth="1"/>
    <col min="2562" max="2565" width="3.28515625" style="5" customWidth="1"/>
    <col min="2566" max="2566" width="1" style="5" customWidth="1"/>
    <col min="2567" max="2568" width="0" style="5" hidden="1" customWidth="1"/>
    <col min="2569" max="2569" width="7.42578125" style="5" customWidth="1"/>
    <col min="2570" max="2570" width="6.140625" style="5" customWidth="1"/>
    <col min="2571" max="2571" width="0" style="5" hidden="1" customWidth="1"/>
    <col min="2572" max="2801" width="9.140625" style="5"/>
    <col min="2802" max="2803" width="4.140625" style="5" customWidth="1"/>
    <col min="2804" max="2807" width="6.28515625" style="5" customWidth="1"/>
    <col min="2808" max="2808" width="1" style="5" customWidth="1"/>
    <col min="2809" max="2809" width="0" style="5" hidden="1" customWidth="1"/>
    <col min="2810" max="2811" width="4.140625" style="5" customWidth="1"/>
    <col min="2812" max="2812" width="5.28515625" style="5" customWidth="1"/>
    <col min="2813" max="2813" width="0" style="5" hidden="1" customWidth="1"/>
    <col min="2814" max="2816" width="3.5703125" style="5" customWidth="1"/>
    <col min="2817" max="2817" width="3.140625" style="5" customWidth="1"/>
    <col min="2818" max="2821" width="3.28515625" style="5" customWidth="1"/>
    <col min="2822" max="2822" width="1" style="5" customWidth="1"/>
    <col min="2823" max="2824" width="0" style="5" hidden="1" customWidth="1"/>
    <col min="2825" max="2825" width="7.42578125" style="5" customWidth="1"/>
    <col min="2826" max="2826" width="6.140625" style="5" customWidth="1"/>
    <col min="2827" max="2827" width="0" style="5" hidden="1" customWidth="1"/>
    <col min="2828" max="3057" width="9.140625" style="5"/>
    <col min="3058" max="3059" width="4.140625" style="5" customWidth="1"/>
    <col min="3060" max="3063" width="6.28515625" style="5" customWidth="1"/>
    <col min="3064" max="3064" width="1" style="5" customWidth="1"/>
    <col min="3065" max="3065" width="0" style="5" hidden="1" customWidth="1"/>
    <col min="3066" max="3067" width="4.140625" style="5" customWidth="1"/>
    <col min="3068" max="3068" width="5.28515625" style="5" customWidth="1"/>
    <col min="3069" max="3069" width="0" style="5" hidden="1" customWidth="1"/>
    <col min="3070" max="3072" width="3.5703125" style="5" customWidth="1"/>
    <col min="3073" max="3073" width="3.140625" style="5" customWidth="1"/>
    <col min="3074" max="3077" width="3.28515625" style="5" customWidth="1"/>
    <col min="3078" max="3078" width="1" style="5" customWidth="1"/>
    <col min="3079" max="3080" width="0" style="5" hidden="1" customWidth="1"/>
    <col min="3081" max="3081" width="7.42578125" style="5" customWidth="1"/>
    <col min="3082" max="3082" width="6.140625" style="5" customWidth="1"/>
    <col min="3083" max="3083" width="0" style="5" hidden="1" customWidth="1"/>
    <col min="3084" max="3313" width="9.140625" style="5"/>
    <col min="3314" max="3315" width="4.140625" style="5" customWidth="1"/>
    <col min="3316" max="3319" width="6.28515625" style="5" customWidth="1"/>
    <col min="3320" max="3320" width="1" style="5" customWidth="1"/>
    <col min="3321" max="3321" width="0" style="5" hidden="1" customWidth="1"/>
    <col min="3322" max="3323" width="4.140625" style="5" customWidth="1"/>
    <col min="3324" max="3324" width="5.28515625" style="5" customWidth="1"/>
    <col min="3325" max="3325" width="0" style="5" hidden="1" customWidth="1"/>
    <col min="3326" max="3328" width="3.5703125" style="5" customWidth="1"/>
    <col min="3329" max="3329" width="3.140625" style="5" customWidth="1"/>
    <col min="3330" max="3333" width="3.28515625" style="5" customWidth="1"/>
    <col min="3334" max="3334" width="1" style="5" customWidth="1"/>
    <col min="3335" max="3336" width="0" style="5" hidden="1" customWidth="1"/>
    <col min="3337" max="3337" width="7.42578125" style="5" customWidth="1"/>
    <col min="3338" max="3338" width="6.140625" style="5" customWidth="1"/>
    <col min="3339" max="3339" width="0" style="5" hidden="1" customWidth="1"/>
    <col min="3340" max="3569" width="9.140625" style="5"/>
    <col min="3570" max="3571" width="4.140625" style="5" customWidth="1"/>
    <col min="3572" max="3575" width="6.28515625" style="5" customWidth="1"/>
    <col min="3576" max="3576" width="1" style="5" customWidth="1"/>
    <col min="3577" max="3577" width="0" style="5" hidden="1" customWidth="1"/>
    <col min="3578" max="3579" width="4.140625" style="5" customWidth="1"/>
    <col min="3580" max="3580" width="5.28515625" style="5" customWidth="1"/>
    <col min="3581" max="3581" width="0" style="5" hidden="1" customWidth="1"/>
    <col min="3582" max="3584" width="3.5703125" style="5" customWidth="1"/>
    <col min="3585" max="3585" width="3.140625" style="5" customWidth="1"/>
    <col min="3586" max="3589" width="3.28515625" style="5" customWidth="1"/>
    <col min="3590" max="3590" width="1" style="5" customWidth="1"/>
    <col min="3591" max="3592" width="0" style="5" hidden="1" customWidth="1"/>
    <col min="3593" max="3593" width="7.42578125" style="5" customWidth="1"/>
    <col min="3594" max="3594" width="6.140625" style="5" customWidth="1"/>
    <col min="3595" max="3595" width="0" style="5" hidden="1" customWidth="1"/>
    <col min="3596" max="3825" width="9.140625" style="5"/>
    <col min="3826" max="3827" width="4.140625" style="5" customWidth="1"/>
    <col min="3828" max="3831" width="6.28515625" style="5" customWidth="1"/>
    <col min="3832" max="3832" width="1" style="5" customWidth="1"/>
    <col min="3833" max="3833" width="0" style="5" hidden="1" customWidth="1"/>
    <col min="3834" max="3835" width="4.140625" style="5" customWidth="1"/>
    <col min="3836" max="3836" width="5.28515625" style="5" customWidth="1"/>
    <col min="3837" max="3837" width="0" style="5" hidden="1" customWidth="1"/>
    <col min="3838" max="3840" width="3.5703125" style="5" customWidth="1"/>
    <col min="3841" max="3841" width="3.140625" style="5" customWidth="1"/>
    <col min="3842" max="3845" width="3.28515625" style="5" customWidth="1"/>
    <col min="3846" max="3846" width="1" style="5" customWidth="1"/>
    <col min="3847" max="3848" width="0" style="5" hidden="1" customWidth="1"/>
    <col min="3849" max="3849" width="7.42578125" style="5" customWidth="1"/>
    <col min="3850" max="3850" width="6.140625" style="5" customWidth="1"/>
    <col min="3851" max="3851" width="0" style="5" hidden="1" customWidth="1"/>
    <col min="3852" max="4081" width="9.140625" style="5"/>
    <col min="4082" max="4083" width="4.140625" style="5" customWidth="1"/>
    <col min="4084" max="4087" width="6.28515625" style="5" customWidth="1"/>
    <col min="4088" max="4088" width="1" style="5" customWidth="1"/>
    <col min="4089" max="4089" width="0" style="5" hidden="1" customWidth="1"/>
    <col min="4090" max="4091" width="4.140625" style="5" customWidth="1"/>
    <col min="4092" max="4092" width="5.28515625" style="5" customWidth="1"/>
    <col min="4093" max="4093" width="0" style="5" hidden="1" customWidth="1"/>
    <col min="4094" max="4096" width="3.5703125" style="5" customWidth="1"/>
    <col min="4097" max="4097" width="3.140625" style="5" customWidth="1"/>
    <col min="4098" max="4101" width="3.28515625" style="5" customWidth="1"/>
    <col min="4102" max="4102" width="1" style="5" customWidth="1"/>
    <col min="4103" max="4104" width="0" style="5" hidden="1" customWidth="1"/>
    <col min="4105" max="4105" width="7.42578125" style="5" customWidth="1"/>
    <col min="4106" max="4106" width="6.140625" style="5" customWidth="1"/>
    <col min="4107" max="4107" width="0" style="5" hidden="1" customWidth="1"/>
    <col min="4108" max="4337" width="9.140625" style="5"/>
    <col min="4338" max="4339" width="4.140625" style="5" customWidth="1"/>
    <col min="4340" max="4343" width="6.28515625" style="5" customWidth="1"/>
    <col min="4344" max="4344" width="1" style="5" customWidth="1"/>
    <col min="4345" max="4345" width="0" style="5" hidden="1" customWidth="1"/>
    <col min="4346" max="4347" width="4.140625" style="5" customWidth="1"/>
    <col min="4348" max="4348" width="5.28515625" style="5" customWidth="1"/>
    <col min="4349" max="4349" width="0" style="5" hidden="1" customWidth="1"/>
    <col min="4350" max="4352" width="3.5703125" style="5" customWidth="1"/>
    <col min="4353" max="4353" width="3.140625" style="5" customWidth="1"/>
    <col min="4354" max="4357" width="3.28515625" style="5" customWidth="1"/>
    <col min="4358" max="4358" width="1" style="5" customWidth="1"/>
    <col min="4359" max="4360" width="0" style="5" hidden="1" customWidth="1"/>
    <col min="4361" max="4361" width="7.42578125" style="5" customWidth="1"/>
    <col min="4362" max="4362" width="6.140625" style="5" customWidth="1"/>
    <col min="4363" max="4363" width="0" style="5" hidden="1" customWidth="1"/>
    <col min="4364" max="4593" width="9.140625" style="5"/>
    <col min="4594" max="4595" width="4.140625" style="5" customWidth="1"/>
    <col min="4596" max="4599" width="6.28515625" style="5" customWidth="1"/>
    <col min="4600" max="4600" width="1" style="5" customWidth="1"/>
    <col min="4601" max="4601" width="0" style="5" hidden="1" customWidth="1"/>
    <col min="4602" max="4603" width="4.140625" style="5" customWidth="1"/>
    <col min="4604" max="4604" width="5.28515625" style="5" customWidth="1"/>
    <col min="4605" max="4605" width="0" style="5" hidden="1" customWidth="1"/>
    <col min="4606" max="4608" width="3.5703125" style="5" customWidth="1"/>
    <col min="4609" max="4609" width="3.140625" style="5" customWidth="1"/>
    <col min="4610" max="4613" width="3.28515625" style="5" customWidth="1"/>
    <col min="4614" max="4614" width="1" style="5" customWidth="1"/>
    <col min="4615" max="4616" width="0" style="5" hidden="1" customWidth="1"/>
    <col min="4617" max="4617" width="7.42578125" style="5" customWidth="1"/>
    <col min="4618" max="4618" width="6.140625" style="5" customWidth="1"/>
    <col min="4619" max="4619" width="0" style="5" hidden="1" customWidth="1"/>
    <col min="4620" max="4849" width="9.140625" style="5"/>
    <col min="4850" max="4851" width="4.140625" style="5" customWidth="1"/>
    <col min="4852" max="4855" width="6.28515625" style="5" customWidth="1"/>
    <col min="4856" max="4856" width="1" style="5" customWidth="1"/>
    <col min="4857" max="4857" width="0" style="5" hidden="1" customWidth="1"/>
    <col min="4858" max="4859" width="4.140625" style="5" customWidth="1"/>
    <col min="4860" max="4860" width="5.28515625" style="5" customWidth="1"/>
    <col min="4861" max="4861" width="0" style="5" hidden="1" customWidth="1"/>
    <col min="4862" max="4864" width="3.5703125" style="5" customWidth="1"/>
    <col min="4865" max="4865" width="3.140625" style="5" customWidth="1"/>
    <col min="4866" max="4869" width="3.28515625" style="5" customWidth="1"/>
    <col min="4870" max="4870" width="1" style="5" customWidth="1"/>
    <col min="4871" max="4872" width="0" style="5" hidden="1" customWidth="1"/>
    <col min="4873" max="4873" width="7.42578125" style="5" customWidth="1"/>
    <col min="4874" max="4874" width="6.140625" style="5" customWidth="1"/>
    <col min="4875" max="4875" width="0" style="5" hidden="1" customWidth="1"/>
    <col min="4876" max="5105" width="9.140625" style="5"/>
    <col min="5106" max="5107" width="4.140625" style="5" customWidth="1"/>
    <col min="5108" max="5111" width="6.28515625" style="5" customWidth="1"/>
    <col min="5112" max="5112" width="1" style="5" customWidth="1"/>
    <col min="5113" max="5113" width="0" style="5" hidden="1" customWidth="1"/>
    <col min="5114" max="5115" width="4.140625" style="5" customWidth="1"/>
    <col min="5116" max="5116" width="5.28515625" style="5" customWidth="1"/>
    <col min="5117" max="5117" width="0" style="5" hidden="1" customWidth="1"/>
    <col min="5118" max="5120" width="3.5703125" style="5" customWidth="1"/>
    <col min="5121" max="5121" width="3.140625" style="5" customWidth="1"/>
    <col min="5122" max="5125" width="3.28515625" style="5" customWidth="1"/>
    <col min="5126" max="5126" width="1" style="5" customWidth="1"/>
    <col min="5127" max="5128" width="0" style="5" hidden="1" customWidth="1"/>
    <col min="5129" max="5129" width="7.42578125" style="5" customWidth="1"/>
    <col min="5130" max="5130" width="6.140625" style="5" customWidth="1"/>
    <col min="5131" max="5131" width="0" style="5" hidden="1" customWidth="1"/>
    <col min="5132" max="5361" width="9.140625" style="5"/>
    <col min="5362" max="5363" width="4.140625" style="5" customWidth="1"/>
    <col min="5364" max="5367" width="6.28515625" style="5" customWidth="1"/>
    <col min="5368" max="5368" width="1" style="5" customWidth="1"/>
    <col min="5369" max="5369" width="0" style="5" hidden="1" customWidth="1"/>
    <col min="5370" max="5371" width="4.140625" style="5" customWidth="1"/>
    <col min="5372" max="5372" width="5.28515625" style="5" customWidth="1"/>
    <col min="5373" max="5373" width="0" style="5" hidden="1" customWidth="1"/>
    <col min="5374" max="5376" width="3.5703125" style="5" customWidth="1"/>
    <col min="5377" max="5377" width="3.140625" style="5" customWidth="1"/>
    <col min="5378" max="5381" width="3.28515625" style="5" customWidth="1"/>
    <col min="5382" max="5382" width="1" style="5" customWidth="1"/>
    <col min="5383" max="5384" width="0" style="5" hidden="1" customWidth="1"/>
    <col min="5385" max="5385" width="7.42578125" style="5" customWidth="1"/>
    <col min="5386" max="5386" width="6.140625" style="5" customWidth="1"/>
    <col min="5387" max="5387" width="0" style="5" hidden="1" customWidth="1"/>
    <col min="5388" max="5617" width="9.140625" style="5"/>
    <col min="5618" max="5619" width="4.140625" style="5" customWidth="1"/>
    <col min="5620" max="5623" width="6.28515625" style="5" customWidth="1"/>
    <col min="5624" max="5624" width="1" style="5" customWidth="1"/>
    <col min="5625" max="5625" width="0" style="5" hidden="1" customWidth="1"/>
    <col min="5626" max="5627" width="4.140625" style="5" customWidth="1"/>
    <col min="5628" max="5628" width="5.28515625" style="5" customWidth="1"/>
    <col min="5629" max="5629" width="0" style="5" hidden="1" customWidth="1"/>
    <col min="5630" max="5632" width="3.5703125" style="5" customWidth="1"/>
    <col min="5633" max="5633" width="3.140625" style="5" customWidth="1"/>
    <col min="5634" max="5637" width="3.28515625" style="5" customWidth="1"/>
    <col min="5638" max="5638" width="1" style="5" customWidth="1"/>
    <col min="5639" max="5640" width="0" style="5" hidden="1" customWidth="1"/>
    <col min="5641" max="5641" width="7.42578125" style="5" customWidth="1"/>
    <col min="5642" max="5642" width="6.140625" style="5" customWidth="1"/>
    <col min="5643" max="5643" width="0" style="5" hidden="1" customWidth="1"/>
    <col min="5644" max="5873" width="9.140625" style="5"/>
    <col min="5874" max="5875" width="4.140625" style="5" customWidth="1"/>
    <col min="5876" max="5879" width="6.28515625" style="5" customWidth="1"/>
    <col min="5880" max="5880" width="1" style="5" customWidth="1"/>
    <col min="5881" max="5881" width="0" style="5" hidden="1" customWidth="1"/>
    <col min="5882" max="5883" width="4.140625" style="5" customWidth="1"/>
    <col min="5884" max="5884" width="5.28515625" style="5" customWidth="1"/>
    <col min="5885" max="5885" width="0" style="5" hidden="1" customWidth="1"/>
    <col min="5886" max="5888" width="3.5703125" style="5" customWidth="1"/>
    <col min="5889" max="5889" width="3.140625" style="5" customWidth="1"/>
    <col min="5890" max="5893" width="3.28515625" style="5" customWidth="1"/>
    <col min="5894" max="5894" width="1" style="5" customWidth="1"/>
    <col min="5895" max="5896" width="0" style="5" hidden="1" customWidth="1"/>
    <col min="5897" max="5897" width="7.42578125" style="5" customWidth="1"/>
    <col min="5898" max="5898" width="6.140625" style="5" customWidth="1"/>
    <col min="5899" max="5899" width="0" style="5" hidden="1" customWidth="1"/>
    <col min="5900" max="6129" width="9.140625" style="5"/>
    <col min="6130" max="6131" width="4.140625" style="5" customWidth="1"/>
    <col min="6132" max="6135" width="6.28515625" style="5" customWidth="1"/>
    <col min="6136" max="6136" width="1" style="5" customWidth="1"/>
    <col min="6137" max="6137" width="0" style="5" hidden="1" customWidth="1"/>
    <col min="6138" max="6139" width="4.140625" style="5" customWidth="1"/>
    <col min="6140" max="6140" width="5.28515625" style="5" customWidth="1"/>
    <col min="6141" max="6141" width="0" style="5" hidden="1" customWidth="1"/>
    <col min="6142" max="6144" width="3.5703125" style="5" customWidth="1"/>
    <col min="6145" max="6145" width="3.140625" style="5" customWidth="1"/>
    <col min="6146" max="6149" width="3.28515625" style="5" customWidth="1"/>
    <col min="6150" max="6150" width="1" style="5" customWidth="1"/>
    <col min="6151" max="6152" width="0" style="5" hidden="1" customWidth="1"/>
    <col min="6153" max="6153" width="7.42578125" style="5" customWidth="1"/>
    <col min="6154" max="6154" width="6.140625" style="5" customWidth="1"/>
    <col min="6155" max="6155" width="0" style="5" hidden="1" customWidth="1"/>
    <col min="6156" max="6385" width="9.140625" style="5"/>
    <col min="6386" max="6387" width="4.140625" style="5" customWidth="1"/>
    <col min="6388" max="6391" width="6.28515625" style="5" customWidth="1"/>
    <col min="6392" max="6392" width="1" style="5" customWidth="1"/>
    <col min="6393" max="6393" width="0" style="5" hidden="1" customWidth="1"/>
    <col min="6394" max="6395" width="4.140625" style="5" customWidth="1"/>
    <col min="6396" max="6396" width="5.28515625" style="5" customWidth="1"/>
    <col min="6397" max="6397" width="0" style="5" hidden="1" customWidth="1"/>
    <col min="6398" max="6400" width="3.5703125" style="5" customWidth="1"/>
    <col min="6401" max="6401" width="3.140625" style="5" customWidth="1"/>
    <col min="6402" max="6405" width="3.28515625" style="5" customWidth="1"/>
    <col min="6406" max="6406" width="1" style="5" customWidth="1"/>
    <col min="6407" max="6408" width="0" style="5" hidden="1" customWidth="1"/>
    <col min="6409" max="6409" width="7.42578125" style="5" customWidth="1"/>
    <col min="6410" max="6410" width="6.140625" style="5" customWidth="1"/>
    <col min="6411" max="6411" width="0" style="5" hidden="1" customWidth="1"/>
    <col min="6412" max="6641" width="9.140625" style="5"/>
    <col min="6642" max="6643" width="4.140625" style="5" customWidth="1"/>
    <col min="6644" max="6647" width="6.28515625" style="5" customWidth="1"/>
    <col min="6648" max="6648" width="1" style="5" customWidth="1"/>
    <col min="6649" max="6649" width="0" style="5" hidden="1" customWidth="1"/>
    <col min="6650" max="6651" width="4.140625" style="5" customWidth="1"/>
    <col min="6652" max="6652" width="5.28515625" style="5" customWidth="1"/>
    <col min="6653" max="6653" width="0" style="5" hidden="1" customWidth="1"/>
    <col min="6654" max="6656" width="3.5703125" style="5" customWidth="1"/>
    <col min="6657" max="6657" width="3.140625" style="5" customWidth="1"/>
    <col min="6658" max="6661" width="3.28515625" style="5" customWidth="1"/>
    <col min="6662" max="6662" width="1" style="5" customWidth="1"/>
    <col min="6663" max="6664" width="0" style="5" hidden="1" customWidth="1"/>
    <col min="6665" max="6665" width="7.42578125" style="5" customWidth="1"/>
    <col min="6666" max="6666" width="6.140625" style="5" customWidth="1"/>
    <col min="6667" max="6667" width="0" style="5" hidden="1" customWidth="1"/>
    <col min="6668" max="6897" width="9.140625" style="5"/>
    <col min="6898" max="6899" width="4.140625" style="5" customWidth="1"/>
    <col min="6900" max="6903" width="6.28515625" style="5" customWidth="1"/>
    <col min="6904" max="6904" width="1" style="5" customWidth="1"/>
    <col min="6905" max="6905" width="0" style="5" hidden="1" customWidth="1"/>
    <col min="6906" max="6907" width="4.140625" style="5" customWidth="1"/>
    <col min="6908" max="6908" width="5.28515625" style="5" customWidth="1"/>
    <col min="6909" max="6909" width="0" style="5" hidden="1" customWidth="1"/>
    <col min="6910" max="6912" width="3.5703125" style="5" customWidth="1"/>
    <col min="6913" max="6913" width="3.140625" style="5" customWidth="1"/>
    <col min="6914" max="6917" width="3.28515625" style="5" customWidth="1"/>
    <col min="6918" max="6918" width="1" style="5" customWidth="1"/>
    <col min="6919" max="6920" width="0" style="5" hidden="1" customWidth="1"/>
    <col min="6921" max="6921" width="7.42578125" style="5" customWidth="1"/>
    <col min="6922" max="6922" width="6.140625" style="5" customWidth="1"/>
    <col min="6923" max="6923" width="0" style="5" hidden="1" customWidth="1"/>
    <col min="6924" max="7153" width="9.140625" style="5"/>
    <col min="7154" max="7155" width="4.140625" style="5" customWidth="1"/>
    <col min="7156" max="7159" width="6.28515625" style="5" customWidth="1"/>
    <col min="7160" max="7160" width="1" style="5" customWidth="1"/>
    <col min="7161" max="7161" width="0" style="5" hidden="1" customWidth="1"/>
    <col min="7162" max="7163" width="4.140625" style="5" customWidth="1"/>
    <col min="7164" max="7164" width="5.28515625" style="5" customWidth="1"/>
    <col min="7165" max="7165" width="0" style="5" hidden="1" customWidth="1"/>
    <col min="7166" max="7168" width="3.5703125" style="5" customWidth="1"/>
    <col min="7169" max="7169" width="3.140625" style="5" customWidth="1"/>
    <col min="7170" max="7173" width="3.28515625" style="5" customWidth="1"/>
    <col min="7174" max="7174" width="1" style="5" customWidth="1"/>
    <col min="7175" max="7176" width="0" style="5" hidden="1" customWidth="1"/>
    <col min="7177" max="7177" width="7.42578125" style="5" customWidth="1"/>
    <col min="7178" max="7178" width="6.140625" style="5" customWidth="1"/>
    <col min="7179" max="7179" width="0" style="5" hidden="1" customWidth="1"/>
    <col min="7180" max="7409" width="9.140625" style="5"/>
    <col min="7410" max="7411" width="4.140625" style="5" customWidth="1"/>
    <col min="7412" max="7415" width="6.28515625" style="5" customWidth="1"/>
    <col min="7416" max="7416" width="1" style="5" customWidth="1"/>
    <col min="7417" max="7417" width="0" style="5" hidden="1" customWidth="1"/>
    <col min="7418" max="7419" width="4.140625" style="5" customWidth="1"/>
    <col min="7420" max="7420" width="5.28515625" style="5" customWidth="1"/>
    <col min="7421" max="7421" width="0" style="5" hidden="1" customWidth="1"/>
    <col min="7422" max="7424" width="3.5703125" style="5" customWidth="1"/>
    <col min="7425" max="7425" width="3.140625" style="5" customWidth="1"/>
    <col min="7426" max="7429" width="3.28515625" style="5" customWidth="1"/>
    <col min="7430" max="7430" width="1" style="5" customWidth="1"/>
    <col min="7431" max="7432" width="0" style="5" hidden="1" customWidth="1"/>
    <col min="7433" max="7433" width="7.42578125" style="5" customWidth="1"/>
    <col min="7434" max="7434" width="6.140625" style="5" customWidth="1"/>
    <col min="7435" max="7435" width="0" style="5" hidden="1" customWidth="1"/>
    <col min="7436" max="7665" width="9.140625" style="5"/>
    <col min="7666" max="7667" width="4.140625" style="5" customWidth="1"/>
    <col min="7668" max="7671" width="6.28515625" style="5" customWidth="1"/>
    <col min="7672" max="7672" width="1" style="5" customWidth="1"/>
    <col min="7673" max="7673" width="0" style="5" hidden="1" customWidth="1"/>
    <col min="7674" max="7675" width="4.140625" style="5" customWidth="1"/>
    <col min="7676" max="7676" width="5.28515625" style="5" customWidth="1"/>
    <col min="7677" max="7677" width="0" style="5" hidden="1" customWidth="1"/>
    <col min="7678" max="7680" width="3.5703125" style="5" customWidth="1"/>
    <col min="7681" max="7681" width="3.140625" style="5" customWidth="1"/>
    <col min="7682" max="7685" width="3.28515625" style="5" customWidth="1"/>
    <col min="7686" max="7686" width="1" style="5" customWidth="1"/>
    <col min="7687" max="7688" width="0" style="5" hidden="1" customWidth="1"/>
    <col min="7689" max="7689" width="7.42578125" style="5" customWidth="1"/>
    <col min="7690" max="7690" width="6.140625" style="5" customWidth="1"/>
    <col min="7691" max="7691" width="0" style="5" hidden="1" customWidth="1"/>
    <col min="7692" max="7921" width="9.140625" style="5"/>
    <col min="7922" max="7923" width="4.140625" style="5" customWidth="1"/>
    <col min="7924" max="7927" width="6.28515625" style="5" customWidth="1"/>
    <col min="7928" max="7928" width="1" style="5" customWidth="1"/>
    <col min="7929" max="7929" width="0" style="5" hidden="1" customWidth="1"/>
    <col min="7930" max="7931" width="4.140625" style="5" customWidth="1"/>
    <col min="7932" max="7932" width="5.28515625" style="5" customWidth="1"/>
    <col min="7933" max="7933" width="0" style="5" hidden="1" customWidth="1"/>
    <col min="7934" max="7936" width="3.5703125" style="5" customWidth="1"/>
    <col min="7937" max="7937" width="3.140625" style="5" customWidth="1"/>
    <col min="7938" max="7941" width="3.28515625" style="5" customWidth="1"/>
    <col min="7942" max="7942" width="1" style="5" customWidth="1"/>
    <col min="7943" max="7944" width="0" style="5" hidden="1" customWidth="1"/>
    <col min="7945" max="7945" width="7.42578125" style="5" customWidth="1"/>
    <col min="7946" max="7946" width="6.140625" style="5" customWidth="1"/>
    <col min="7947" max="7947" width="0" style="5" hidden="1" customWidth="1"/>
    <col min="7948" max="8177" width="9.140625" style="5"/>
    <col min="8178" max="8179" width="4.140625" style="5" customWidth="1"/>
    <col min="8180" max="8183" width="6.28515625" style="5" customWidth="1"/>
    <col min="8184" max="8184" width="1" style="5" customWidth="1"/>
    <col min="8185" max="8185" width="0" style="5" hidden="1" customWidth="1"/>
    <col min="8186" max="8187" width="4.140625" style="5" customWidth="1"/>
    <col min="8188" max="8188" width="5.28515625" style="5" customWidth="1"/>
    <col min="8189" max="8189" width="0" style="5" hidden="1" customWidth="1"/>
    <col min="8190" max="8192" width="3.5703125" style="5" customWidth="1"/>
    <col min="8193" max="8193" width="3.140625" style="5" customWidth="1"/>
    <col min="8194" max="8197" width="3.28515625" style="5" customWidth="1"/>
    <col min="8198" max="8198" width="1" style="5" customWidth="1"/>
    <col min="8199" max="8200" width="0" style="5" hidden="1" customWidth="1"/>
    <col min="8201" max="8201" width="7.42578125" style="5" customWidth="1"/>
    <col min="8202" max="8202" width="6.140625" style="5" customWidth="1"/>
    <col min="8203" max="8203" width="0" style="5" hidden="1" customWidth="1"/>
    <col min="8204" max="8433" width="9.140625" style="5"/>
    <col min="8434" max="8435" width="4.140625" style="5" customWidth="1"/>
    <col min="8436" max="8439" width="6.28515625" style="5" customWidth="1"/>
    <col min="8440" max="8440" width="1" style="5" customWidth="1"/>
    <col min="8441" max="8441" width="0" style="5" hidden="1" customWidth="1"/>
    <col min="8442" max="8443" width="4.140625" style="5" customWidth="1"/>
    <col min="8444" max="8444" width="5.28515625" style="5" customWidth="1"/>
    <col min="8445" max="8445" width="0" style="5" hidden="1" customWidth="1"/>
    <col min="8446" max="8448" width="3.5703125" style="5" customWidth="1"/>
    <col min="8449" max="8449" width="3.140625" style="5" customWidth="1"/>
    <col min="8450" max="8453" width="3.28515625" style="5" customWidth="1"/>
    <col min="8454" max="8454" width="1" style="5" customWidth="1"/>
    <col min="8455" max="8456" width="0" style="5" hidden="1" customWidth="1"/>
    <col min="8457" max="8457" width="7.42578125" style="5" customWidth="1"/>
    <col min="8458" max="8458" width="6.140625" style="5" customWidth="1"/>
    <col min="8459" max="8459" width="0" style="5" hidden="1" customWidth="1"/>
    <col min="8460" max="8689" width="9.140625" style="5"/>
    <col min="8690" max="8691" width="4.140625" style="5" customWidth="1"/>
    <col min="8692" max="8695" width="6.28515625" style="5" customWidth="1"/>
    <col min="8696" max="8696" width="1" style="5" customWidth="1"/>
    <col min="8697" max="8697" width="0" style="5" hidden="1" customWidth="1"/>
    <col min="8698" max="8699" width="4.140625" style="5" customWidth="1"/>
    <col min="8700" max="8700" width="5.28515625" style="5" customWidth="1"/>
    <col min="8701" max="8701" width="0" style="5" hidden="1" customWidth="1"/>
    <col min="8702" max="8704" width="3.5703125" style="5" customWidth="1"/>
    <col min="8705" max="8705" width="3.140625" style="5" customWidth="1"/>
    <col min="8706" max="8709" width="3.28515625" style="5" customWidth="1"/>
    <col min="8710" max="8710" width="1" style="5" customWidth="1"/>
    <col min="8711" max="8712" width="0" style="5" hidden="1" customWidth="1"/>
    <col min="8713" max="8713" width="7.42578125" style="5" customWidth="1"/>
    <col min="8714" max="8714" width="6.140625" style="5" customWidth="1"/>
    <col min="8715" max="8715" width="0" style="5" hidden="1" customWidth="1"/>
    <col min="8716" max="8945" width="9.140625" style="5"/>
    <col min="8946" max="8947" width="4.140625" style="5" customWidth="1"/>
    <col min="8948" max="8951" width="6.28515625" style="5" customWidth="1"/>
    <col min="8952" max="8952" width="1" style="5" customWidth="1"/>
    <col min="8953" max="8953" width="0" style="5" hidden="1" customWidth="1"/>
    <col min="8954" max="8955" width="4.140625" style="5" customWidth="1"/>
    <col min="8956" max="8956" width="5.28515625" style="5" customWidth="1"/>
    <col min="8957" max="8957" width="0" style="5" hidden="1" customWidth="1"/>
    <col min="8958" max="8960" width="3.5703125" style="5" customWidth="1"/>
    <col min="8961" max="8961" width="3.140625" style="5" customWidth="1"/>
    <col min="8962" max="8965" width="3.28515625" style="5" customWidth="1"/>
    <col min="8966" max="8966" width="1" style="5" customWidth="1"/>
    <col min="8967" max="8968" width="0" style="5" hidden="1" customWidth="1"/>
    <col min="8969" max="8969" width="7.42578125" style="5" customWidth="1"/>
    <col min="8970" max="8970" width="6.140625" style="5" customWidth="1"/>
    <col min="8971" max="8971" width="0" style="5" hidden="1" customWidth="1"/>
    <col min="8972" max="9201" width="9.140625" style="5"/>
    <col min="9202" max="9203" width="4.140625" style="5" customWidth="1"/>
    <col min="9204" max="9207" width="6.28515625" style="5" customWidth="1"/>
    <col min="9208" max="9208" width="1" style="5" customWidth="1"/>
    <col min="9209" max="9209" width="0" style="5" hidden="1" customWidth="1"/>
    <col min="9210" max="9211" width="4.140625" style="5" customWidth="1"/>
    <col min="9212" max="9212" width="5.28515625" style="5" customWidth="1"/>
    <col min="9213" max="9213" width="0" style="5" hidden="1" customWidth="1"/>
    <col min="9214" max="9216" width="3.5703125" style="5" customWidth="1"/>
    <col min="9217" max="9217" width="3.140625" style="5" customWidth="1"/>
    <col min="9218" max="9221" width="3.28515625" style="5" customWidth="1"/>
    <col min="9222" max="9222" width="1" style="5" customWidth="1"/>
    <col min="9223" max="9224" width="0" style="5" hidden="1" customWidth="1"/>
    <col min="9225" max="9225" width="7.42578125" style="5" customWidth="1"/>
    <col min="9226" max="9226" width="6.140625" style="5" customWidth="1"/>
    <col min="9227" max="9227" width="0" style="5" hidden="1" customWidth="1"/>
    <col min="9228" max="9457" width="9.140625" style="5"/>
    <col min="9458" max="9459" width="4.140625" style="5" customWidth="1"/>
    <col min="9460" max="9463" width="6.28515625" style="5" customWidth="1"/>
    <col min="9464" max="9464" width="1" style="5" customWidth="1"/>
    <col min="9465" max="9465" width="0" style="5" hidden="1" customWidth="1"/>
    <col min="9466" max="9467" width="4.140625" style="5" customWidth="1"/>
    <col min="9468" max="9468" width="5.28515625" style="5" customWidth="1"/>
    <col min="9469" max="9469" width="0" style="5" hidden="1" customWidth="1"/>
    <col min="9470" max="9472" width="3.5703125" style="5" customWidth="1"/>
    <col min="9473" max="9473" width="3.140625" style="5" customWidth="1"/>
    <col min="9474" max="9477" width="3.28515625" style="5" customWidth="1"/>
    <col min="9478" max="9478" width="1" style="5" customWidth="1"/>
    <col min="9479" max="9480" width="0" style="5" hidden="1" customWidth="1"/>
    <col min="9481" max="9481" width="7.42578125" style="5" customWidth="1"/>
    <col min="9482" max="9482" width="6.140625" style="5" customWidth="1"/>
    <col min="9483" max="9483" width="0" style="5" hidden="1" customWidth="1"/>
    <col min="9484" max="9713" width="9.140625" style="5"/>
    <col min="9714" max="9715" width="4.140625" style="5" customWidth="1"/>
    <col min="9716" max="9719" width="6.28515625" style="5" customWidth="1"/>
    <col min="9720" max="9720" width="1" style="5" customWidth="1"/>
    <col min="9721" max="9721" width="0" style="5" hidden="1" customWidth="1"/>
    <col min="9722" max="9723" width="4.140625" style="5" customWidth="1"/>
    <col min="9724" max="9724" width="5.28515625" style="5" customWidth="1"/>
    <col min="9725" max="9725" width="0" style="5" hidden="1" customWidth="1"/>
    <col min="9726" max="9728" width="3.5703125" style="5" customWidth="1"/>
    <col min="9729" max="9729" width="3.140625" style="5" customWidth="1"/>
    <col min="9730" max="9733" width="3.28515625" style="5" customWidth="1"/>
    <col min="9734" max="9734" width="1" style="5" customWidth="1"/>
    <col min="9735" max="9736" width="0" style="5" hidden="1" customWidth="1"/>
    <col min="9737" max="9737" width="7.42578125" style="5" customWidth="1"/>
    <col min="9738" max="9738" width="6.140625" style="5" customWidth="1"/>
    <col min="9739" max="9739" width="0" style="5" hidden="1" customWidth="1"/>
    <col min="9740" max="9969" width="9.140625" style="5"/>
    <col min="9970" max="9971" width="4.140625" style="5" customWidth="1"/>
    <col min="9972" max="9975" width="6.28515625" style="5" customWidth="1"/>
    <col min="9976" max="9976" width="1" style="5" customWidth="1"/>
    <col min="9977" max="9977" width="0" style="5" hidden="1" customWidth="1"/>
    <col min="9978" max="9979" width="4.140625" style="5" customWidth="1"/>
    <col min="9980" max="9980" width="5.28515625" style="5" customWidth="1"/>
    <col min="9981" max="9981" width="0" style="5" hidden="1" customWidth="1"/>
    <col min="9982" max="9984" width="3.5703125" style="5" customWidth="1"/>
    <col min="9985" max="9985" width="3.140625" style="5" customWidth="1"/>
    <col min="9986" max="9989" width="3.28515625" style="5" customWidth="1"/>
    <col min="9990" max="9990" width="1" style="5" customWidth="1"/>
    <col min="9991" max="9992" width="0" style="5" hidden="1" customWidth="1"/>
    <col min="9993" max="9993" width="7.42578125" style="5" customWidth="1"/>
    <col min="9994" max="9994" width="6.140625" style="5" customWidth="1"/>
    <col min="9995" max="9995" width="0" style="5" hidden="1" customWidth="1"/>
    <col min="9996" max="10225" width="9.140625" style="5"/>
    <col min="10226" max="10227" width="4.140625" style="5" customWidth="1"/>
    <col min="10228" max="10231" width="6.28515625" style="5" customWidth="1"/>
    <col min="10232" max="10232" width="1" style="5" customWidth="1"/>
    <col min="10233" max="10233" width="0" style="5" hidden="1" customWidth="1"/>
    <col min="10234" max="10235" width="4.140625" style="5" customWidth="1"/>
    <col min="10236" max="10236" width="5.28515625" style="5" customWidth="1"/>
    <col min="10237" max="10237" width="0" style="5" hidden="1" customWidth="1"/>
    <col min="10238" max="10240" width="3.5703125" style="5" customWidth="1"/>
    <col min="10241" max="10241" width="3.140625" style="5" customWidth="1"/>
    <col min="10242" max="10245" width="3.28515625" style="5" customWidth="1"/>
    <col min="10246" max="10246" width="1" style="5" customWidth="1"/>
    <col min="10247" max="10248" width="0" style="5" hidden="1" customWidth="1"/>
    <col min="10249" max="10249" width="7.42578125" style="5" customWidth="1"/>
    <col min="10250" max="10250" width="6.140625" style="5" customWidth="1"/>
    <col min="10251" max="10251" width="0" style="5" hidden="1" customWidth="1"/>
    <col min="10252" max="10481" width="9.140625" style="5"/>
    <col min="10482" max="10483" width="4.140625" style="5" customWidth="1"/>
    <col min="10484" max="10487" width="6.28515625" style="5" customWidth="1"/>
    <col min="10488" max="10488" width="1" style="5" customWidth="1"/>
    <col min="10489" max="10489" width="0" style="5" hidden="1" customWidth="1"/>
    <col min="10490" max="10491" width="4.140625" style="5" customWidth="1"/>
    <col min="10492" max="10492" width="5.28515625" style="5" customWidth="1"/>
    <col min="10493" max="10493" width="0" style="5" hidden="1" customWidth="1"/>
    <col min="10494" max="10496" width="3.5703125" style="5" customWidth="1"/>
    <col min="10497" max="10497" width="3.140625" style="5" customWidth="1"/>
    <col min="10498" max="10501" width="3.28515625" style="5" customWidth="1"/>
    <col min="10502" max="10502" width="1" style="5" customWidth="1"/>
    <col min="10503" max="10504" width="0" style="5" hidden="1" customWidth="1"/>
    <col min="10505" max="10505" width="7.42578125" style="5" customWidth="1"/>
    <col min="10506" max="10506" width="6.140625" style="5" customWidth="1"/>
    <col min="10507" max="10507" width="0" style="5" hidden="1" customWidth="1"/>
    <col min="10508" max="10737" width="9.140625" style="5"/>
    <col min="10738" max="10739" width="4.140625" style="5" customWidth="1"/>
    <col min="10740" max="10743" width="6.28515625" style="5" customWidth="1"/>
    <col min="10744" max="10744" width="1" style="5" customWidth="1"/>
    <col min="10745" max="10745" width="0" style="5" hidden="1" customWidth="1"/>
    <col min="10746" max="10747" width="4.140625" style="5" customWidth="1"/>
    <col min="10748" max="10748" width="5.28515625" style="5" customWidth="1"/>
    <col min="10749" max="10749" width="0" style="5" hidden="1" customWidth="1"/>
    <col min="10750" max="10752" width="3.5703125" style="5" customWidth="1"/>
    <col min="10753" max="10753" width="3.140625" style="5" customWidth="1"/>
    <col min="10754" max="10757" width="3.28515625" style="5" customWidth="1"/>
    <col min="10758" max="10758" width="1" style="5" customWidth="1"/>
    <col min="10759" max="10760" width="0" style="5" hidden="1" customWidth="1"/>
    <col min="10761" max="10761" width="7.42578125" style="5" customWidth="1"/>
    <col min="10762" max="10762" width="6.140625" style="5" customWidth="1"/>
    <col min="10763" max="10763" width="0" style="5" hidden="1" customWidth="1"/>
    <col min="10764" max="10993" width="9.140625" style="5"/>
    <col min="10994" max="10995" width="4.140625" style="5" customWidth="1"/>
    <col min="10996" max="10999" width="6.28515625" style="5" customWidth="1"/>
    <col min="11000" max="11000" width="1" style="5" customWidth="1"/>
    <col min="11001" max="11001" width="0" style="5" hidden="1" customWidth="1"/>
    <col min="11002" max="11003" width="4.140625" style="5" customWidth="1"/>
    <col min="11004" max="11004" width="5.28515625" style="5" customWidth="1"/>
    <col min="11005" max="11005" width="0" style="5" hidden="1" customWidth="1"/>
    <col min="11006" max="11008" width="3.5703125" style="5" customWidth="1"/>
    <col min="11009" max="11009" width="3.140625" style="5" customWidth="1"/>
    <col min="11010" max="11013" width="3.28515625" style="5" customWidth="1"/>
    <col min="11014" max="11014" width="1" style="5" customWidth="1"/>
    <col min="11015" max="11016" width="0" style="5" hidden="1" customWidth="1"/>
    <col min="11017" max="11017" width="7.42578125" style="5" customWidth="1"/>
    <col min="11018" max="11018" width="6.140625" style="5" customWidth="1"/>
    <col min="11019" max="11019" width="0" style="5" hidden="1" customWidth="1"/>
    <col min="11020" max="11249" width="9.140625" style="5"/>
    <col min="11250" max="11251" width="4.140625" style="5" customWidth="1"/>
    <col min="11252" max="11255" width="6.28515625" style="5" customWidth="1"/>
    <col min="11256" max="11256" width="1" style="5" customWidth="1"/>
    <col min="11257" max="11257" width="0" style="5" hidden="1" customWidth="1"/>
    <col min="11258" max="11259" width="4.140625" style="5" customWidth="1"/>
    <col min="11260" max="11260" width="5.28515625" style="5" customWidth="1"/>
    <col min="11261" max="11261" width="0" style="5" hidden="1" customWidth="1"/>
    <col min="11262" max="11264" width="3.5703125" style="5" customWidth="1"/>
    <col min="11265" max="11265" width="3.140625" style="5" customWidth="1"/>
    <col min="11266" max="11269" width="3.28515625" style="5" customWidth="1"/>
    <col min="11270" max="11270" width="1" style="5" customWidth="1"/>
    <col min="11271" max="11272" width="0" style="5" hidden="1" customWidth="1"/>
    <col min="11273" max="11273" width="7.42578125" style="5" customWidth="1"/>
    <col min="11274" max="11274" width="6.140625" style="5" customWidth="1"/>
    <col min="11275" max="11275" width="0" style="5" hidden="1" customWidth="1"/>
    <col min="11276" max="11505" width="9.140625" style="5"/>
    <col min="11506" max="11507" width="4.140625" style="5" customWidth="1"/>
    <col min="11508" max="11511" width="6.28515625" style="5" customWidth="1"/>
    <col min="11512" max="11512" width="1" style="5" customWidth="1"/>
    <col min="11513" max="11513" width="0" style="5" hidden="1" customWidth="1"/>
    <col min="11514" max="11515" width="4.140625" style="5" customWidth="1"/>
    <col min="11516" max="11516" width="5.28515625" style="5" customWidth="1"/>
    <col min="11517" max="11517" width="0" style="5" hidden="1" customWidth="1"/>
    <col min="11518" max="11520" width="3.5703125" style="5" customWidth="1"/>
    <col min="11521" max="11521" width="3.140625" style="5" customWidth="1"/>
    <col min="11522" max="11525" width="3.28515625" style="5" customWidth="1"/>
    <col min="11526" max="11526" width="1" style="5" customWidth="1"/>
    <col min="11527" max="11528" width="0" style="5" hidden="1" customWidth="1"/>
    <col min="11529" max="11529" width="7.42578125" style="5" customWidth="1"/>
    <col min="11530" max="11530" width="6.140625" style="5" customWidth="1"/>
    <col min="11531" max="11531" width="0" style="5" hidden="1" customWidth="1"/>
    <col min="11532" max="11761" width="9.140625" style="5"/>
    <col min="11762" max="11763" width="4.140625" style="5" customWidth="1"/>
    <col min="11764" max="11767" width="6.28515625" style="5" customWidth="1"/>
    <col min="11768" max="11768" width="1" style="5" customWidth="1"/>
    <col min="11769" max="11769" width="0" style="5" hidden="1" customWidth="1"/>
    <col min="11770" max="11771" width="4.140625" style="5" customWidth="1"/>
    <col min="11772" max="11772" width="5.28515625" style="5" customWidth="1"/>
    <col min="11773" max="11773" width="0" style="5" hidden="1" customWidth="1"/>
    <col min="11774" max="11776" width="3.5703125" style="5" customWidth="1"/>
    <col min="11777" max="11777" width="3.140625" style="5" customWidth="1"/>
    <col min="11778" max="11781" width="3.28515625" style="5" customWidth="1"/>
    <col min="11782" max="11782" width="1" style="5" customWidth="1"/>
    <col min="11783" max="11784" width="0" style="5" hidden="1" customWidth="1"/>
    <col min="11785" max="11785" width="7.42578125" style="5" customWidth="1"/>
    <col min="11786" max="11786" width="6.140625" style="5" customWidth="1"/>
    <col min="11787" max="11787" width="0" style="5" hidden="1" customWidth="1"/>
    <col min="11788" max="12017" width="9.140625" style="5"/>
    <col min="12018" max="12019" width="4.140625" style="5" customWidth="1"/>
    <col min="12020" max="12023" width="6.28515625" style="5" customWidth="1"/>
    <col min="12024" max="12024" width="1" style="5" customWidth="1"/>
    <col min="12025" max="12025" width="0" style="5" hidden="1" customWidth="1"/>
    <col min="12026" max="12027" width="4.140625" style="5" customWidth="1"/>
    <col min="12028" max="12028" width="5.28515625" style="5" customWidth="1"/>
    <col min="12029" max="12029" width="0" style="5" hidden="1" customWidth="1"/>
    <col min="12030" max="12032" width="3.5703125" style="5" customWidth="1"/>
    <col min="12033" max="12033" width="3.140625" style="5" customWidth="1"/>
    <col min="12034" max="12037" width="3.28515625" style="5" customWidth="1"/>
    <col min="12038" max="12038" width="1" style="5" customWidth="1"/>
    <col min="12039" max="12040" width="0" style="5" hidden="1" customWidth="1"/>
    <col min="12041" max="12041" width="7.42578125" style="5" customWidth="1"/>
    <col min="12042" max="12042" width="6.140625" style="5" customWidth="1"/>
    <col min="12043" max="12043" width="0" style="5" hidden="1" customWidth="1"/>
    <col min="12044" max="12273" width="9.140625" style="5"/>
    <col min="12274" max="12275" width="4.140625" style="5" customWidth="1"/>
    <col min="12276" max="12279" width="6.28515625" style="5" customWidth="1"/>
    <col min="12280" max="12280" width="1" style="5" customWidth="1"/>
    <col min="12281" max="12281" width="0" style="5" hidden="1" customWidth="1"/>
    <col min="12282" max="12283" width="4.140625" style="5" customWidth="1"/>
    <col min="12284" max="12284" width="5.28515625" style="5" customWidth="1"/>
    <col min="12285" max="12285" width="0" style="5" hidden="1" customWidth="1"/>
    <col min="12286" max="12288" width="3.5703125" style="5" customWidth="1"/>
    <col min="12289" max="12289" width="3.140625" style="5" customWidth="1"/>
    <col min="12290" max="12293" width="3.28515625" style="5" customWidth="1"/>
    <col min="12294" max="12294" width="1" style="5" customWidth="1"/>
    <col min="12295" max="12296" width="0" style="5" hidden="1" customWidth="1"/>
    <col min="12297" max="12297" width="7.42578125" style="5" customWidth="1"/>
    <col min="12298" max="12298" width="6.140625" style="5" customWidth="1"/>
    <col min="12299" max="12299" width="0" style="5" hidden="1" customWidth="1"/>
    <col min="12300" max="12529" width="9.140625" style="5"/>
    <col min="12530" max="12531" width="4.140625" style="5" customWidth="1"/>
    <col min="12532" max="12535" width="6.28515625" style="5" customWidth="1"/>
    <col min="12536" max="12536" width="1" style="5" customWidth="1"/>
    <col min="12537" max="12537" width="0" style="5" hidden="1" customWidth="1"/>
    <col min="12538" max="12539" width="4.140625" style="5" customWidth="1"/>
    <col min="12540" max="12540" width="5.28515625" style="5" customWidth="1"/>
    <col min="12541" max="12541" width="0" style="5" hidden="1" customWidth="1"/>
    <col min="12542" max="12544" width="3.5703125" style="5" customWidth="1"/>
    <col min="12545" max="12545" width="3.140625" style="5" customWidth="1"/>
    <col min="12546" max="12549" width="3.28515625" style="5" customWidth="1"/>
    <col min="12550" max="12550" width="1" style="5" customWidth="1"/>
    <col min="12551" max="12552" width="0" style="5" hidden="1" customWidth="1"/>
    <col min="12553" max="12553" width="7.42578125" style="5" customWidth="1"/>
    <col min="12554" max="12554" width="6.140625" style="5" customWidth="1"/>
    <col min="12555" max="12555" width="0" style="5" hidden="1" customWidth="1"/>
    <col min="12556" max="12785" width="9.140625" style="5"/>
    <col min="12786" max="12787" width="4.140625" style="5" customWidth="1"/>
    <col min="12788" max="12791" width="6.28515625" style="5" customWidth="1"/>
    <col min="12792" max="12792" width="1" style="5" customWidth="1"/>
    <col min="12793" max="12793" width="0" style="5" hidden="1" customWidth="1"/>
    <col min="12794" max="12795" width="4.140625" style="5" customWidth="1"/>
    <col min="12796" max="12796" width="5.28515625" style="5" customWidth="1"/>
    <col min="12797" max="12797" width="0" style="5" hidden="1" customWidth="1"/>
    <col min="12798" max="12800" width="3.5703125" style="5" customWidth="1"/>
    <col min="12801" max="12801" width="3.140625" style="5" customWidth="1"/>
    <col min="12802" max="12805" width="3.28515625" style="5" customWidth="1"/>
    <col min="12806" max="12806" width="1" style="5" customWidth="1"/>
    <col min="12807" max="12808" width="0" style="5" hidden="1" customWidth="1"/>
    <col min="12809" max="12809" width="7.42578125" style="5" customWidth="1"/>
    <col min="12810" max="12810" width="6.140625" style="5" customWidth="1"/>
    <col min="12811" max="12811" width="0" style="5" hidden="1" customWidth="1"/>
    <col min="12812" max="13041" width="9.140625" style="5"/>
    <col min="13042" max="13043" width="4.140625" style="5" customWidth="1"/>
    <col min="13044" max="13047" width="6.28515625" style="5" customWidth="1"/>
    <col min="13048" max="13048" width="1" style="5" customWidth="1"/>
    <col min="13049" max="13049" width="0" style="5" hidden="1" customWidth="1"/>
    <col min="13050" max="13051" width="4.140625" style="5" customWidth="1"/>
    <col min="13052" max="13052" width="5.28515625" style="5" customWidth="1"/>
    <col min="13053" max="13053" width="0" style="5" hidden="1" customWidth="1"/>
    <col min="13054" max="13056" width="3.5703125" style="5" customWidth="1"/>
    <col min="13057" max="13057" width="3.140625" style="5" customWidth="1"/>
    <col min="13058" max="13061" width="3.28515625" style="5" customWidth="1"/>
    <col min="13062" max="13062" width="1" style="5" customWidth="1"/>
    <col min="13063" max="13064" width="0" style="5" hidden="1" customWidth="1"/>
    <col min="13065" max="13065" width="7.42578125" style="5" customWidth="1"/>
    <col min="13066" max="13066" width="6.140625" style="5" customWidth="1"/>
    <col min="13067" max="13067" width="0" style="5" hidden="1" customWidth="1"/>
    <col min="13068" max="13297" width="9.140625" style="5"/>
    <col min="13298" max="13299" width="4.140625" style="5" customWidth="1"/>
    <col min="13300" max="13303" width="6.28515625" style="5" customWidth="1"/>
    <col min="13304" max="13304" width="1" style="5" customWidth="1"/>
    <col min="13305" max="13305" width="0" style="5" hidden="1" customWidth="1"/>
    <col min="13306" max="13307" width="4.140625" style="5" customWidth="1"/>
    <col min="13308" max="13308" width="5.28515625" style="5" customWidth="1"/>
    <col min="13309" max="13309" width="0" style="5" hidden="1" customWidth="1"/>
    <col min="13310" max="13312" width="3.5703125" style="5" customWidth="1"/>
    <col min="13313" max="13313" width="3.140625" style="5" customWidth="1"/>
    <col min="13314" max="13317" width="3.28515625" style="5" customWidth="1"/>
    <col min="13318" max="13318" width="1" style="5" customWidth="1"/>
    <col min="13319" max="13320" width="0" style="5" hidden="1" customWidth="1"/>
    <col min="13321" max="13321" width="7.42578125" style="5" customWidth="1"/>
    <col min="13322" max="13322" width="6.140625" style="5" customWidth="1"/>
    <col min="13323" max="13323" width="0" style="5" hidden="1" customWidth="1"/>
    <col min="13324" max="13553" width="9.140625" style="5"/>
    <col min="13554" max="13555" width="4.140625" style="5" customWidth="1"/>
    <col min="13556" max="13559" width="6.28515625" style="5" customWidth="1"/>
    <col min="13560" max="13560" width="1" style="5" customWidth="1"/>
    <col min="13561" max="13561" width="0" style="5" hidden="1" customWidth="1"/>
    <col min="13562" max="13563" width="4.140625" style="5" customWidth="1"/>
    <col min="13564" max="13564" width="5.28515625" style="5" customWidth="1"/>
    <col min="13565" max="13565" width="0" style="5" hidden="1" customWidth="1"/>
    <col min="13566" max="13568" width="3.5703125" style="5" customWidth="1"/>
    <col min="13569" max="13569" width="3.140625" style="5" customWidth="1"/>
    <col min="13570" max="13573" width="3.28515625" style="5" customWidth="1"/>
    <col min="13574" max="13574" width="1" style="5" customWidth="1"/>
    <col min="13575" max="13576" width="0" style="5" hidden="1" customWidth="1"/>
    <col min="13577" max="13577" width="7.42578125" style="5" customWidth="1"/>
    <col min="13578" max="13578" width="6.140625" style="5" customWidth="1"/>
    <col min="13579" max="13579" width="0" style="5" hidden="1" customWidth="1"/>
    <col min="13580" max="13809" width="9.140625" style="5"/>
    <col min="13810" max="13811" width="4.140625" style="5" customWidth="1"/>
    <col min="13812" max="13815" width="6.28515625" style="5" customWidth="1"/>
    <col min="13816" max="13816" width="1" style="5" customWidth="1"/>
    <col min="13817" max="13817" width="0" style="5" hidden="1" customWidth="1"/>
    <col min="13818" max="13819" width="4.140625" style="5" customWidth="1"/>
    <col min="13820" max="13820" width="5.28515625" style="5" customWidth="1"/>
    <col min="13821" max="13821" width="0" style="5" hidden="1" customWidth="1"/>
    <col min="13822" max="13824" width="3.5703125" style="5" customWidth="1"/>
    <col min="13825" max="13825" width="3.140625" style="5" customWidth="1"/>
    <col min="13826" max="13829" width="3.28515625" style="5" customWidth="1"/>
    <col min="13830" max="13830" width="1" style="5" customWidth="1"/>
    <col min="13831" max="13832" width="0" style="5" hidden="1" customWidth="1"/>
    <col min="13833" max="13833" width="7.42578125" style="5" customWidth="1"/>
    <col min="13834" max="13834" width="6.140625" style="5" customWidth="1"/>
    <col min="13835" max="13835" width="0" style="5" hidden="1" customWidth="1"/>
    <col min="13836" max="14065" width="9.140625" style="5"/>
    <col min="14066" max="14067" width="4.140625" style="5" customWidth="1"/>
    <col min="14068" max="14071" width="6.28515625" style="5" customWidth="1"/>
    <col min="14072" max="14072" width="1" style="5" customWidth="1"/>
    <col min="14073" max="14073" width="0" style="5" hidden="1" customWidth="1"/>
    <col min="14074" max="14075" width="4.140625" style="5" customWidth="1"/>
    <col min="14076" max="14076" width="5.28515625" style="5" customWidth="1"/>
    <col min="14077" max="14077" width="0" style="5" hidden="1" customWidth="1"/>
    <col min="14078" max="14080" width="3.5703125" style="5" customWidth="1"/>
    <col min="14081" max="14081" width="3.140625" style="5" customWidth="1"/>
    <col min="14082" max="14085" width="3.28515625" style="5" customWidth="1"/>
    <col min="14086" max="14086" width="1" style="5" customWidth="1"/>
    <col min="14087" max="14088" width="0" style="5" hidden="1" customWidth="1"/>
    <col min="14089" max="14089" width="7.42578125" style="5" customWidth="1"/>
    <col min="14090" max="14090" width="6.140625" style="5" customWidth="1"/>
    <col min="14091" max="14091" width="0" style="5" hidden="1" customWidth="1"/>
    <col min="14092" max="14321" width="9.140625" style="5"/>
    <col min="14322" max="14323" width="4.140625" style="5" customWidth="1"/>
    <col min="14324" max="14327" width="6.28515625" style="5" customWidth="1"/>
    <col min="14328" max="14328" width="1" style="5" customWidth="1"/>
    <col min="14329" max="14329" width="0" style="5" hidden="1" customWidth="1"/>
    <col min="14330" max="14331" width="4.140625" style="5" customWidth="1"/>
    <col min="14332" max="14332" width="5.28515625" style="5" customWidth="1"/>
    <col min="14333" max="14333" width="0" style="5" hidden="1" customWidth="1"/>
    <col min="14334" max="14336" width="3.5703125" style="5" customWidth="1"/>
    <col min="14337" max="14337" width="3.140625" style="5" customWidth="1"/>
    <col min="14338" max="14341" width="3.28515625" style="5" customWidth="1"/>
    <col min="14342" max="14342" width="1" style="5" customWidth="1"/>
    <col min="14343" max="14344" width="0" style="5" hidden="1" customWidth="1"/>
    <col min="14345" max="14345" width="7.42578125" style="5" customWidth="1"/>
    <col min="14346" max="14346" width="6.140625" style="5" customWidth="1"/>
    <col min="14347" max="14347" width="0" style="5" hidden="1" customWidth="1"/>
    <col min="14348" max="14577" width="9.140625" style="5"/>
    <col min="14578" max="14579" width="4.140625" style="5" customWidth="1"/>
    <col min="14580" max="14583" width="6.28515625" style="5" customWidth="1"/>
    <col min="14584" max="14584" width="1" style="5" customWidth="1"/>
    <col min="14585" max="14585" width="0" style="5" hidden="1" customWidth="1"/>
    <col min="14586" max="14587" width="4.140625" style="5" customWidth="1"/>
    <col min="14588" max="14588" width="5.28515625" style="5" customWidth="1"/>
    <col min="14589" max="14589" width="0" style="5" hidden="1" customWidth="1"/>
    <col min="14590" max="14592" width="3.5703125" style="5" customWidth="1"/>
    <col min="14593" max="14593" width="3.140625" style="5" customWidth="1"/>
    <col min="14594" max="14597" width="3.28515625" style="5" customWidth="1"/>
    <col min="14598" max="14598" width="1" style="5" customWidth="1"/>
    <col min="14599" max="14600" width="0" style="5" hidden="1" customWidth="1"/>
    <col min="14601" max="14601" width="7.42578125" style="5" customWidth="1"/>
    <col min="14602" max="14602" width="6.140625" style="5" customWidth="1"/>
    <col min="14603" max="14603" width="0" style="5" hidden="1" customWidth="1"/>
    <col min="14604" max="14833" width="9.140625" style="5"/>
    <col min="14834" max="14835" width="4.140625" style="5" customWidth="1"/>
    <col min="14836" max="14839" width="6.28515625" style="5" customWidth="1"/>
    <col min="14840" max="14840" width="1" style="5" customWidth="1"/>
    <col min="14841" max="14841" width="0" style="5" hidden="1" customWidth="1"/>
    <col min="14842" max="14843" width="4.140625" style="5" customWidth="1"/>
    <col min="14844" max="14844" width="5.28515625" style="5" customWidth="1"/>
    <col min="14845" max="14845" width="0" style="5" hidden="1" customWidth="1"/>
    <col min="14846" max="14848" width="3.5703125" style="5" customWidth="1"/>
    <col min="14849" max="14849" width="3.140625" style="5" customWidth="1"/>
    <col min="14850" max="14853" width="3.28515625" style="5" customWidth="1"/>
    <col min="14854" max="14854" width="1" style="5" customWidth="1"/>
    <col min="14855" max="14856" width="0" style="5" hidden="1" customWidth="1"/>
    <col min="14857" max="14857" width="7.42578125" style="5" customWidth="1"/>
    <col min="14858" max="14858" width="6.140625" style="5" customWidth="1"/>
    <col min="14859" max="14859" width="0" style="5" hidden="1" customWidth="1"/>
    <col min="14860" max="15089" width="9.140625" style="5"/>
    <col min="15090" max="15091" width="4.140625" style="5" customWidth="1"/>
    <col min="15092" max="15095" width="6.28515625" style="5" customWidth="1"/>
    <col min="15096" max="15096" width="1" style="5" customWidth="1"/>
    <col min="15097" max="15097" width="0" style="5" hidden="1" customWidth="1"/>
    <col min="15098" max="15099" width="4.140625" style="5" customWidth="1"/>
    <col min="15100" max="15100" width="5.28515625" style="5" customWidth="1"/>
    <col min="15101" max="15101" width="0" style="5" hidden="1" customWidth="1"/>
    <col min="15102" max="15104" width="3.5703125" style="5" customWidth="1"/>
    <col min="15105" max="15105" width="3.140625" style="5" customWidth="1"/>
    <col min="15106" max="15109" width="3.28515625" style="5" customWidth="1"/>
    <col min="15110" max="15110" width="1" style="5" customWidth="1"/>
    <col min="15111" max="15112" width="0" style="5" hidden="1" customWidth="1"/>
    <col min="15113" max="15113" width="7.42578125" style="5" customWidth="1"/>
    <col min="15114" max="15114" width="6.140625" style="5" customWidth="1"/>
    <col min="15115" max="15115" width="0" style="5" hidden="1" customWidth="1"/>
    <col min="15116" max="15345" width="9.140625" style="5"/>
    <col min="15346" max="15347" width="4.140625" style="5" customWidth="1"/>
    <col min="15348" max="15351" width="6.28515625" style="5" customWidth="1"/>
    <col min="15352" max="15352" width="1" style="5" customWidth="1"/>
    <col min="15353" max="15353" width="0" style="5" hidden="1" customWidth="1"/>
    <col min="15354" max="15355" width="4.140625" style="5" customWidth="1"/>
    <col min="15356" max="15356" width="5.28515625" style="5" customWidth="1"/>
    <col min="15357" max="15357" width="0" style="5" hidden="1" customWidth="1"/>
    <col min="15358" max="15360" width="3.5703125" style="5" customWidth="1"/>
    <col min="15361" max="15361" width="3.140625" style="5" customWidth="1"/>
    <col min="15362" max="15365" width="3.28515625" style="5" customWidth="1"/>
    <col min="15366" max="15366" width="1" style="5" customWidth="1"/>
    <col min="15367" max="15368" width="0" style="5" hidden="1" customWidth="1"/>
    <col min="15369" max="15369" width="7.42578125" style="5" customWidth="1"/>
    <col min="15370" max="15370" width="6.140625" style="5" customWidth="1"/>
    <col min="15371" max="15371" width="0" style="5" hidden="1" customWidth="1"/>
    <col min="15372" max="15601" width="9.140625" style="5"/>
    <col min="15602" max="15603" width="4.140625" style="5" customWidth="1"/>
    <col min="15604" max="15607" width="6.28515625" style="5" customWidth="1"/>
    <col min="15608" max="15608" width="1" style="5" customWidth="1"/>
    <col min="15609" max="15609" width="0" style="5" hidden="1" customWidth="1"/>
    <col min="15610" max="15611" width="4.140625" style="5" customWidth="1"/>
    <col min="15612" max="15612" width="5.28515625" style="5" customWidth="1"/>
    <col min="15613" max="15613" width="0" style="5" hidden="1" customWidth="1"/>
    <col min="15614" max="15616" width="3.5703125" style="5" customWidth="1"/>
    <col min="15617" max="15617" width="3.140625" style="5" customWidth="1"/>
    <col min="15618" max="15621" width="3.28515625" style="5" customWidth="1"/>
    <col min="15622" max="15622" width="1" style="5" customWidth="1"/>
    <col min="15623" max="15624" width="0" style="5" hidden="1" customWidth="1"/>
    <col min="15625" max="15625" width="7.42578125" style="5" customWidth="1"/>
    <col min="15626" max="15626" width="6.140625" style="5" customWidth="1"/>
    <col min="15627" max="15627" width="0" style="5" hidden="1" customWidth="1"/>
    <col min="15628" max="15857" width="9.140625" style="5"/>
    <col min="15858" max="15859" width="4.140625" style="5" customWidth="1"/>
    <col min="15860" max="15863" width="6.28515625" style="5" customWidth="1"/>
    <col min="15864" max="15864" width="1" style="5" customWidth="1"/>
    <col min="15865" max="15865" width="0" style="5" hidden="1" customWidth="1"/>
    <col min="15866" max="15867" width="4.140625" style="5" customWidth="1"/>
    <col min="15868" max="15868" width="5.28515625" style="5" customWidth="1"/>
    <col min="15869" max="15869" width="0" style="5" hidden="1" customWidth="1"/>
    <col min="15870" max="15872" width="3.5703125" style="5" customWidth="1"/>
    <col min="15873" max="15873" width="3.140625" style="5" customWidth="1"/>
    <col min="15874" max="15877" width="3.28515625" style="5" customWidth="1"/>
    <col min="15878" max="15878" width="1" style="5" customWidth="1"/>
    <col min="15879" max="15880" width="0" style="5" hidden="1" customWidth="1"/>
    <col min="15881" max="15881" width="7.42578125" style="5" customWidth="1"/>
    <col min="15882" max="15882" width="6.140625" style="5" customWidth="1"/>
    <col min="15883" max="15883" width="0" style="5" hidden="1" customWidth="1"/>
    <col min="15884" max="16113" width="9.140625" style="5"/>
    <col min="16114" max="16115" width="4.140625" style="5" customWidth="1"/>
    <col min="16116" max="16119" width="6.28515625" style="5" customWidth="1"/>
    <col min="16120" max="16120" width="1" style="5" customWidth="1"/>
    <col min="16121" max="16121" width="0" style="5" hidden="1" customWidth="1"/>
    <col min="16122" max="16123" width="4.140625" style="5" customWidth="1"/>
    <col min="16124" max="16124" width="5.28515625" style="5" customWidth="1"/>
    <col min="16125" max="16125" width="0" style="5" hidden="1" customWidth="1"/>
    <col min="16126" max="16128" width="3.5703125" style="5" customWidth="1"/>
    <col min="16129" max="16129" width="3.140625" style="5" customWidth="1"/>
    <col min="16130" max="16133" width="3.28515625" style="5" customWidth="1"/>
    <col min="16134" max="16134" width="1" style="5" customWidth="1"/>
    <col min="16135" max="16136" width="0" style="5" hidden="1" customWidth="1"/>
    <col min="16137" max="16137" width="7.42578125" style="5" customWidth="1"/>
    <col min="16138" max="16138" width="6.140625" style="5" customWidth="1"/>
    <col min="16139" max="16139" width="0" style="5" hidden="1" customWidth="1"/>
    <col min="16140" max="16384" width="9.140625" style="5"/>
  </cols>
  <sheetData>
    <row r="1" spans="1:11" ht="20.25" customHeight="1">
      <c r="A1" s="36" t="s">
        <v>581</v>
      </c>
      <c r="B1" s="36"/>
      <c r="C1" s="36"/>
      <c r="D1" s="36" t="str">
        <f>Деклар!G9</f>
        <v>ИП Ахметов</v>
      </c>
      <c r="E1" s="9"/>
      <c r="F1" s="9"/>
      <c r="G1" s="9"/>
      <c r="H1" s="9"/>
      <c r="I1" s="9"/>
      <c r="J1" s="9"/>
      <c r="K1" s="9"/>
    </row>
    <row r="2" spans="1:11" ht="15.75" customHeight="1">
      <c r="A2" s="26" t="s">
        <v>153</v>
      </c>
      <c r="B2" s="928">
        <f>Деклар!D5</f>
        <v>111111111111</v>
      </c>
      <c r="C2" s="928"/>
      <c r="D2" s="32"/>
      <c r="E2" s="928"/>
      <c r="F2" s="928"/>
      <c r="G2" s="963"/>
      <c r="H2" s="963"/>
      <c r="I2" s="963"/>
      <c r="J2" s="963"/>
      <c r="K2" s="24"/>
    </row>
    <row r="3" spans="1:11" ht="12.75" customHeight="1">
      <c r="A3" s="26" t="s">
        <v>565</v>
      </c>
      <c r="B3" s="27"/>
      <c r="C3" s="27"/>
      <c r="D3" s="27" t="str">
        <f>Деклар!G7</f>
        <v>2020 год</v>
      </c>
      <c r="E3" s="24"/>
      <c r="F3" s="24"/>
      <c r="G3" s="24"/>
      <c r="H3" s="265"/>
      <c r="I3" s="24"/>
      <c r="J3" s="24"/>
      <c r="K3" s="24"/>
    </row>
    <row r="4" spans="1:11" ht="12.75" customHeight="1">
      <c r="A4" s="940" t="s">
        <v>114</v>
      </c>
      <c r="B4" s="940"/>
      <c r="C4" s="940"/>
      <c r="D4" s="940"/>
      <c r="E4" s="940"/>
      <c r="F4" s="940"/>
      <c r="G4" s="940"/>
      <c r="H4" s="940"/>
      <c r="I4" s="940"/>
      <c r="J4" s="940"/>
      <c r="K4" s="940"/>
    </row>
    <row r="5" spans="1:11" ht="12.75" customHeight="1">
      <c r="A5" s="933" t="s">
        <v>221</v>
      </c>
      <c r="B5" s="933"/>
      <c r="C5" s="933"/>
      <c r="D5" s="933"/>
      <c r="E5" s="933"/>
      <c r="F5" s="933"/>
      <c r="G5" s="933"/>
      <c r="H5" s="933"/>
      <c r="I5" s="933"/>
      <c r="J5" s="933"/>
      <c r="K5" s="933"/>
    </row>
    <row r="6" spans="1:11" ht="12.75" customHeight="1" thickBot="1">
      <c r="A6" s="962" t="s">
        <v>232</v>
      </c>
      <c r="B6" s="962"/>
      <c r="C6" s="962"/>
      <c r="D6" s="962"/>
      <c r="E6" s="962"/>
      <c r="F6" s="962"/>
      <c r="G6" s="962"/>
      <c r="H6" s="962"/>
      <c r="I6" s="962"/>
      <c r="J6" s="962"/>
      <c r="K6" s="962"/>
    </row>
    <row r="7" spans="1:11" ht="67.5" customHeight="1" thickBot="1">
      <c r="A7" s="94" t="s">
        <v>122</v>
      </c>
      <c r="B7" s="958" t="s">
        <v>233</v>
      </c>
      <c r="C7" s="958"/>
      <c r="D7" s="958"/>
      <c r="E7" s="95" t="s">
        <v>234</v>
      </c>
      <c r="F7" s="96" t="s">
        <v>235</v>
      </c>
      <c r="G7" s="96" t="s">
        <v>237</v>
      </c>
      <c r="H7" s="267" t="s">
        <v>559</v>
      </c>
      <c r="I7" s="358" t="s">
        <v>238</v>
      </c>
      <c r="J7" s="97" t="s">
        <v>852</v>
      </c>
      <c r="K7" s="98" t="s">
        <v>236</v>
      </c>
    </row>
    <row r="8" spans="1:11" ht="12" customHeight="1" thickBot="1">
      <c r="A8" s="91">
        <v>0</v>
      </c>
      <c r="B8" s="959">
        <v>1</v>
      </c>
      <c r="C8" s="960"/>
      <c r="D8" s="961"/>
      <c r="E8" s="92">
        <v>2</v>
      </c>
      <c r="F8" s="92">
        <v>3</v>
      </c>
      <c r="G8" s="92">
        <v>4</v>
      </c>
      <c r="H8" s="266">
        <v>5</v>
      </c>
      <c r="I8" s="89">
        <v>6</v>
      </c>
      <c r="J8" s="99"/>
      <c r="K8" s="93">
        <v>7</v>
      </c>
    </row>
    <row r="9" spans="1:11" ht="39.75" customHeight="1">
      <c r="A9" s="544">
        <v>1</v>
      </c>
      <c r="B9" s="953"/>
      <c r="C9" s="953"/>
      <c r="D9" s="953"/>
      <c r="E9" s="558"/>
      <c r="F9" s="544"/>
      <c r="G9" s="545"/>
      <c r="H9" s="545"/>
      <c r="I9" s="559"/>
      <c r="J9" s="560"/>
      <c r="K9" s="103">
        <f t="shared" ref="K9:K14" si="0">I9-J9</f>
        <v>0</v>
      </c>
    </row>
    <row r="10" spans="1:11" s="6" customFormat="1" ht="12.75" customHeight="1">
      <c r="A10" s="549"/>
      <c r="B10" s="952"/>
      <c r="C10" s="952"/>
      <c r="D10" s="952"/>
      <c r="E10" s="548"/>
      <c r="F10" s="549"/>
      <c r="G10" s="550"/>
      <c r="H10" s="550"/>
      <c r="I10" s="550"/>
      <c r="J10" s="550"/>
      <c r="K10" s="103">
        <f t="shared" si="0"/>
        <v>0</v>
      </c>
    </row>
    <row r="11" spans="1:11" ht="12" customHeight="1">
      <c r="A11" s="556"/>
      <c r="B11" s="947"/>
      <c r="C11" s="947"/>
      <c r="D11" s="947"/>
      <c r="E11" s="548"/>
      <c r="F11" s="539"/>
      <c r="G11" s="539"/>
      <c r="H11" s="539"/>
      <c r="I11" s="539"/>
      <c r="J11" s="539"/>
      <c r="K11" s="103">
        <f t="shared" si="0"/>
        <v>0</v>
      </c>
    </row>
    <row r="12" spans="1:11" ht="12" customHeight="1">
      <c r="A12" s="539"/>
      <c r="B12" s="947"/>
      <c r="C12" s="947"/>
      <c r="D12" s="947"/>
      <c r="E12" s="548"/>
      <c r="F12" s="539"/>
      <c r="G12" s="539"/>
      <c r="H12" s="539"/>
      <c r="I12" s="539"/>
      <c r="J12" s="539"/>
      <c r="K12" s="103">
        <f t="shared" si="0"/>
        <v>0</v>
      </c>
    </row>
    <row r="13" spans="1:11" ht="15" customHeight="1">
      <c r="A13" s="539"/>
      <c r="B13" s="947"/>
      <c r="C13" s="947"/>
      <c r="D13" s="947"/>
      <c r="E13" s="548"/>
      <c r="F13" s="539"/>
      <c r="G13" s="539"/>
      <c r="H13" s="539"/>
      <c r="I13" s="539"/>
      <c r="J13" s="539"/>
      <c r="K13" s="103">
        <f t="shared" si="0"/>
        <v>0</v>
      </c>
    </row>
    <row r="14" spans="1:11" ht="16.5" thickBot="1">
      <c r="A14" s="557"/>
      <c r="B14" s="948"/>
      <c r="C14" s="948"/>
      <c r="D14" s="948"/>
      <c r="E14" s="552"/>
      <c r="F14" s="553"/>
      <c r="G14" s="554"/>
      <c r="H14" s="554"/>
      <c r="I14" s="554"/>
      <c r="J14" s="554"/>
      <c r="K14" s="103">
        <f t="shared" si="0"/>
        <v>0</v>
      </c>
    </row>
    <row r="15" spans="1:11" ht="20.25" customHeight="1" thickBot="1">
      <c r="A15" s="43"/>
      <c r="B15" s="945" t="s">
        <v>557</v>
      </c>
      <c r="C15" s="946"/>
      <c r="D15" s="946"/>
      <c r="E15" s="946"/>
      <c r="F15" s="946"/>
      <c r="G15" s="946"/>
      <c r="H15" s="946"/>
      <c r="I15" s="946"/>
      <c r="J15" s="957"/>
      <c r="K15" s="101">
        <f>SUM(K9:K14)</f>
        <v>0</v>
      </c>
    </row>
    <row r="16" spans="1:11" ht="19.5" customHeight="1"/>
    <row r="17" spans="5:7" ht="24" customHeight="1">
      <c r="E17" s="69" t="s">
        <v>119</v>
      </c>
      <c r="F17" s="12"/>
      <c r="G17" s="12"/>
    </row>
    <row r="18" spans="5:7" ht="10.5" customHeight="1">
      <c r="F18" s="7" t="s">
        <v>120</v>
      </c>
      <c r="G18" s="7" t="s">
        <v>218</v>
      </c>
    </row>
    <row r="19" spans="5:7" ht="12.75"/>
    <row r="20" spans="5:7" ht="8.25" customHeight="1"/>
    <row r="21" spans="5:7" ht="12.75"/>
    <row r="22" spans="5:7" ht="8.25" customHeight="1"/>
    <row r="23" spans="5:7" ht="12.75"/>
    <row r="24" spans="5:7" ht="8.25" customHeight="1"/>
    <row r="25" spans="5:7" ht="12.75"/>
    <row r="26" spans="5:7" ht="8.25" customHeight="1"/>
    <row r="27" spans="5:7" ht="12.75"/>
    <row r="28" spans="5:7" ht="8.25" customHeight="1"/>
    <row r="29" spans="5:7" ht="12.75"/>
    <row r="30" spans="5:7" ht="8.25" customHeight="1"/>
    <row r="31" spans="5:7" ht="12.75"/>
    <row r="32" spans="5:7" ht="35.25" customHeight="1"/>
    <row r="33" ht="12.75"/>
    <row r="34" ht="12.75"/>
    <row r="35" ht="12.75"/>
  </sheetData>
  <mergeCells count="15">
    <mergeCell ref="B2:C2"/>
    <mergeCell ref="E2:F2"/>
    <mergeCell ref="A4:K4"/>
    <mergeCell ref="A5:K5"/>
    <mergeCell ref="A6:K6"/>
    <mergeCell ref="G2:J2"/>
    <mergeCell ref="B12:D12"/>
    <mergeCell ref="B13:D13"/>
    <mergeCell ref="B14:D14"/>
    <mergeCell ref="B15:J15"/>
    <mergeCell ref="B7:D7"/>
    <mergeCell ref="B8:D8"/>
    <mergeCell ref="B9:D9"/>
    <mergeCell ref="B10:D10"/>
    <mergeCell ref="B11:D11"/>
  </mergeCells>
  <pageMargins left="0.31496062992125984" right="0.11811023622047245" top="0.35433070866141736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3"/>
  <sheetViews>
    <sheetView topLeftCell="A94" workbookViewId="0">
      <selection activeCell="U106" sqref="U106"/>
    </sheetView>
  </sheetViews>
  <sheetFormatPr defaultRowHeight="12.75"/>
  <cols>
    <col min="1" max="1" width="4.140625" style="5" customWidth="1"/>
    <col min="2" max="2" width="5.42578125" style="5" customWidth="1"/>
    <col min="3" max="8" width="5.140625" style="5" customWidth="1"/>
    <col min="9" max="11" width="4.140625" style="5" customWidth="1"/>
    <col min="12" max="12" width="4" style="5" customWidth="1"/>
    <col min="13" max="13" width="2.7109375" style="5" customWidth="1"/>
    <col min="14" max="14" width="3.28515625" style="5" customWidth="1"/>
    <col min="15" max="15" width="0.28515625" style="5" customWidth="1"/>
    <col min="16" max="17" width="0.140625" style="5" customWidth="1"/>
    <col min="18" max="18" width="0.7109375" style="5" customWidth="1"/>
    <col min="19" max="19" width="15.7109375" style="5" customWidth="1"/>
    <col min="20" max="21" width="13.7109375" style="8" customWidth="1"/>
    <col min="22" max="26" width="4.140625" style="8" customWidth="1"/>
    <col min="27" max="27" width="4.140625" style="5" customWidth="1"/>
    <col min="28" max="250" width="9.140625" style="5"/>
    <col min="251" max="251" width="4.140625" style="5" customWidth="1"/>
    <col min="252" max="252" width="5.42578125" style="5" customWidth="1"/>
    <col min="253" max="258" width="5.140625" style="5" customWidth="1"/>
    <col min="259" max="261" width="4.140625" style="5" customWidth="1"/>
    <col min="262" max="262" width="5" style="5" customWidth="1"/>
    <col min="263" max="263" width="3.42578125" style="5" customWidth="1"/>
    <col min="264" max="266" width="0" style="5" hidden="1" customWidth="1"/>
    <col min="267" max="271" width="3.28515625" style="5" customWidth="1"/>
    <col min="272" max="272" width="3" style="5" customWidth="1"/>
    <col min="273" max="273" width="0" style="5" hidden="1" customWidth="1"/>
    <col min="274" max="274" width="2.28515625" style="5" customWidth="1"/>
    <col min="275" max="282" width="0" style="5" hidden="1" customWidth="1"/>
    <col min="283" max="506" width="9.140625" style="5"/>
    <col min="507" max="507" width="4.140625" style="5" customWidth="1"/>
    <col min="508" max="508" width="5.42578125" style="5" customWidth="1"/>
    <col min="509" max="514" width="5.140625" style="5" customWidth="1"/>
    <col min="515" max="517" width="4.140625" style="5" customWidth="1"/>
    <col min="518" max="518" width="5" style="5" customWidth="1"/>
    <col min="519" max="519" width="3.42578125" style="5" customWidth="1"/>
    <col min="520" max="522" width="0" style="5" hidden="1" customWidth="1"/>
    <col min="523" max="527" width="3.28515625" style="5" customWidth="1"/>
    <col min="528" max="528" width="3" style="5" customWidth="1"/>
    <col min="529" max="529" width="0" style="5" hidden="1" customWidth="1"/>
    <col min="530" max="530" width="2.28515625" style="5" customWidth="1"/>
    <col min="531" max="538" width="0" style="5" hidden="1" customWidth="1"/>
    <col min="539" max="762" width="9.140625" style="5"/>
    <col min="763" max="763" width="4.140625" style="5" customWidth="1"/>
    <col min="764" max="764" width="5.42578125" style="5" customWidth="1"/>
    <col min="765" max="770" width="5.140625" style="5" customWidth="1"/>
    <col min="771" max="773" width="4.140625" style="5" customWidth="1"/>
    <col min="774" max="774" width="5" style="5" customWidth="1"/>
    <col min="775" max="775" width="3.42578125" style="5" customWidth="1"/>
    <col min="776" max="778" width="0" style="5" hidden="1" customWidth="1"/>
    <col min="779" max="783" width="3.28515625" style="5" customWidth="1"/>
    <col min="784" max="784" width="3" style="5" customWidth="1"/>
    <col min="785" max="785" width="0" style="5" hidden="1" customWidth="1"/>
    <col min="786" max="786" width="2.28515625" style="5" customWidth="1"/>
    <col min="787" max="794" width="0" style="5" hidden="1" customWidth="1"/>
    <col min="795" max="1018" width="9.140625" style="5"/>
    <col min="1019" max="1019" width="4.140625" style="5" customWidth="1"/>
    <col min="1020" max="1020" width="5.42578125" style="5" customWidth="1"/>
    <col min="1021" max="1026" width="5.140625" style="5" customWidth="1"/>
    <col min="1027" max="1029" width="4.140625" style="5" customWidth="1"/>
    <col min="1030" max="1030" width="5" style="5" customWidth="1"/>
    <col min="1031" max="1031" width="3.42578125" style="5" customWidth="1"/>
    <col min="1032" max="1034" width="0" style="5" hidden="1" customWidth="1"/>
    <col min="1035" max="1039" width="3.28515625" style="5" customWidth="1"/>
    <col min="1040" max="1040" width="3" style="5" customWidth="1"/>
    <col min="1041" max="1041" width="0" style="5" hidden="1" customWidth="1"/>
    <col min="1042" max="1042" width="2.28515625" style="5" customWidth="1"/>
    <col min="1043" max="1050" width="0" style="5" hidden="1" customWidth="1"/>
    <col min="1051" max="1274" width="9.140625" style="5"/>
    <col min="1275" max="1275" width="4.140625" style="5" customWidth="1"/>
    <col min="1276" max="1276" width="5.42578125" style="5" customWidth="1"/>
    <col min="1277" max="1282" width="5.140625" style="5" customWidth="1"/>
    <col min="1283" max="1285" width="4.140625" style="5" customWidth="1"/>
    <col min="1286" max="1286" width="5" style="5" customWidth="1"/>
    <col min="1287" max="1287" width="3.42578125" style="5" customWidth="1"/>
    <col min="1288" max="1290" width="0" style="5" hidden="1" customWidth="1"/>
    <col min="1291" max="1295" width="3.28515625" style="5" customWidth="1"/>
    <col min="1296" max="1296" width="3" style="5" customWidth="1"/>
    <col min="1297" max="1297" width="0" style="5" hidden="1" customWidth="1"/>
    <col min="1298" max="1298" width="2.28515625" style="5" customWidth="1"/>
    <col min="1299" max="1306" width="0" style="5" hidden="1" customWidth="1"/>
    <col min="1307" max="1530" width="9.140625" style="5"/>
    <col min="1531" max="1531" width="4.140625" style="5" customWidth="1"/>
    <col min="1532" max="1532" width="5.42578125" style="5" customWidth="1"/>
    <col min="1533" max="1538" width="5.140625" style="5" customWidth="1"/>
    <col min="1539" max="1541" width="4.140625" style="5" customWidth="1"/>
    <col min="1542" max="1542" width="5" style="5" customWidth="1"/>
    <col min="1543" max="1543" width="3.42578125" style="5" customWidth="1"/>
    <col min="1544" max="1546" width="0" style="5" hidden="1" customWidth="1"/>
    <col min="1547" max="1551" width="3.28515625" style="5" customWidth="1"/>
    <col min="1552" max="1552" width="3" style="5" customWidth="1"/>
    <col min="1553" max="1553" width="0" style="5" hidden="1" customWidth="1"/>
    <col min="1554" max="1554" width="2.28515625" style="5" customWidth="1"/>
    <col min="1555" max="1562" width="0" style="5" hidden="1" customWidth="1"/>
    <col min="1563" max="1786" width="9.140625" style="5"/>
    <col min="1787" max="1787" width="4.140625" style="5" customWidth="1"/>
    <col min="1788" max="1788" width="5.42578125" style="5" customWidth="1"/>
    <col min="1789" max="1794" width="5.140625" style="5" customWidth="1"/>
    <col min="1795" max="1797" width="4.140625" style="5" customWidth="1"/>
    <col min="1798" max="1798" width="5" style="5" customWidth="1"/>
    <col min="1799" max="1799" width="3.42578125" style="5" customWidth="1"/>
    <col min="1800" max="1802" width="0" style="5" hidden="1" customWidth="1"/>
    <col min="1803" max="1807" width="3.28515625" style="5" customWidth="1"/>
    <col min="1808" max="1808" width="3" style="5" customWidth="1"/>
    <col min="1809" max="1809" width="0" style="5" hidden="1" customWidth="1"/>
    <col min="1810" max="1810" width="2.28515625" style="5" customWidth="1"/>
    <col min="1811" max="1818" width="0" style="5" hidden="1" customWidth="1"/>
    <col min="1819" max="2042" width="9.140625" style="5"/>
    <col min="2043" max="2043" width="4.140625" style="5" customWidth="1"/>
    <col min="2044" max="2044" width="5.42578125" style="5" customWidth="1"/>
    <col min="2045" max="2050" width="5.140625" style="5" customWidth="1"/>
    <col min="2051" max="2053" width="4.140625" style="5" customWidth="1"/>
    <col min="2054" max="2054" width="5" style="5" customWidth="1"/>
    <col min="2055" max="2055" width="3.42578125" style="5" customWidth="1"/>
    <col min="2056" max="2058" width="0" style="5" hidden="1" customWidth="1"/>
    <col min="2059" max="2063" width="3.28515625" style="5" customWidth="1"/>
    <col min="2064" max="2064" width="3" style="5" customWidth="1"/>
    <col min="2065" max="2065" width="0" style="5" hidden="1" customWidth="1"/>
    <col min="2066" max="2066" width="2.28515625" style="5" customWidth="1"/>
    <col min="2067" max="2074" width="0" style="5" hidden="1" customWidth="1"/>
    <col min="2075" max="2298" width="9.140625" style="5"/>
    <col min="2299" max="2299" width="4.140625" style="5" customWidth="1"/>
    <col min="2300" max="2300" width="5.42578125" style="5" customWidth="1"/>
    <col min="2301" max="2306" width="5.140625" style="5" customWidth="1"/>
    <col min="2307" max="2309" width="4.140625" style="5" customWidth="1"/>
    <col min="2310" max="2310" width="5" style="5" customWidth="1"/>
    <col min="2311" max="2311" width="3.42578125" style="5" customWidth="1"/>
    <col min="2312" max="2314" width="0" style="5" hidden="1" customWidth="1"/>
    <col min="2315" max="2319" width="3.28515625" style="5" customWidth="1"/>
    <col min="2320" max="2320" width="3" style="5" customWidth="1"/>
    <col min="2321" max="2321" width="0" style="5" hidden="1" customWidth="1"/>
    <col min="2322" max="2322" width="2.28515625" style="5" customWidth="1"/>
    <col min="2323" max="2330" width="0" style="5" hidden="1" customWidth="1"/>
    <col min="2331" max="2554" width="9.140625" style="5"/>
    <col min="2555" max="2555" width="4.140625" style="5" customWidth="1"/>
    <col min="2556" max="2556" width="5.42578125" style="5" customWidth="1"/>
    <col min="2557" max="2562" width="5.140625" style="5" customWidth="1"/>
    <col min="2563" max="2565" width="4.140625" style="5" customWidth="1"/>
    <col min="2566" max="2566" width="5" style="5" customWidth="1"/>
    <col min="2567" max="2567" width="3.42578125" style="5" customWidth="1"/>
    <col min="2568" max="2570" width="0" style="5" hidden="1" customWidth="1"/>
    <col min="2571" max="2575" width="3.28515625" style="5" customWidth="1"/>
    <col min="2576" max="2576" width="3" style="5" customWidth="1"/>
    <col min="2577" max="2577" width="0" style="5" hidden="1" customWidth="1"/>
    <col min="2578" max="2578" width="2.28515625" style="5" customWidth="1"/>
    <col min="2579" max="2586" width="0" style="5" hidden="1" customWidth="1"/>
    <col min="2587" max="2810" width="9.140625" style="5"/>
    <col min="2811" max="2811" width="4.140625" style="5" customWidth="1"/>
    <col min="2812" max="2812" width="5.42578125" style="5" customWidth="1"/>
    <col min="2813" max="2818" width="5.140625" style="5" customWidth="1"/>
    <col min="2819" max="2821" width="4.140625" style="5" customWidth="1"/>
    <col min="2822" max="2822" width="5" style="5" customWidth="1"/>
    <col min="2823" max="2823" width="3.42578125" style="5" customWidth="1"/>
    <col min="2824" max="2826" width="0" style="5" hidden="1" customWidth="1"/>
    <col min="2827" max="2831" width="3.28515625" style="5" customWidth="1"/>
    <col min="2832" max="2832" width="3" style="5" customWidth="1"/>
    <col min="2833" max="2833" width="0" style="5" hidden="1" customWidth="1"/>
    <col min="2834" max="2834" width="2.28515625" style="5" customWidth="1"/>
    <col min="2835" max="2842" width="0" style="5" hidden="1" customWidth="1"/>
    <col min="2843" max="3066" width="9.140625" style="5"/>
    <col min="3067" max="3067" width="4.140625" style="5" customWidth="1"/>
    <col min="3068" max="3068" width="5.42578125" style="5" customWidth="1"/>
    <col min="3069" max="3074" width="5.140625" style="5" customWidth="1"/>
    <col min="3075" max="3077" width="4.140625" style="5" customWidth="1"/>
    <col min="3078" max="3078" width="5" style="5" customWidth="1"/>
    <col min="3079" max="3079" width="3.42578125" style="5" customWidth="1"/>
    <col min="3080" max="3082" width="0" style="5" hidden="1" customWidth="1"/>
    <col min="3083" max="3087" width="3.28515625" style="5" customWidth="1"/>
    <col min="3088" max="3088" width="3" style="5" customWidth="1"/>
    <col min="3089" max="3089" width="0" style="5" hidden="1" customWidth="1"/>
    <col min="3090" max="3090" width="2.28515625" style="5" customWidth="1"/>
    <col min="3091" max="3098" width="0" style="5" hidden="1" customWidth="1"/>
    <col min="3099" max="3322" width="9.140625" style="5"/>
    <col min="3323" max="3323" width="4.140625" style="5" customWidth="1"/>
    <col min="3324" max="3324" width="5.42578125" style="5" customWidth="1"/>
    <col min="3325" max="3330" width="5.140625" style="5" customWidth="1"/>
    <col min="3331" max="3333" width="4.140625" style="5" customWidth="1"/>
    <col min="3334" max="3334" width="5" style="5" customWidth="1"/>
    <col min="3335" max="3335" width="3.42578125" style="5" customWidth="1"/>
    <col min="3336" max="3338" width="0" style="5" hidden="1" customWidth="1"/>
    <col min="3339" max="3343" width="3.28515625" style="5" customWidth="1"/>
    <col min="3344" max="3344" width="3" style="5" customWidth="1"/>
    <col min="3345" max="3345" width="0" style="5" hidden="1" customWidth="1"/>
    <col min="3346" max="3346" width="2.28515625" style="5" customWidth="1"/>
    <col min="3347" max="3354" width="0" style="5" hidden="1" customWidth="1"/>
    <col min="3355" max="3578" width="9.140625" style="5"/>
    <col min="3579" max="3579" width="4.140625" style="5" customWidth="1"/>
    <col min="3580" max="3580" width="5.42578125" style="5" customWidth="1"/>
    <col min="3581" max="3586" width="5.140625" style="5" customWidth="1"/>
    <col min="3587" max="3589" width="4.140625" style="5" customWidth="1"/>
    <col min="3590" max="3590" width="5" style="5" customWidth="1"/>
    <col min="3591" max="3591" width="3.42578125" style="5" customWidth="1"/>
    <col min="3592" max="3594" width="0" style="5" hidden="1" customWidth="1"/>
    <col min="3595" max="3599" width="3.28515625" style="5" customWidth="1"/>
    <col min="3600" max="3600" width="3" style="5" customWidth="1"/>
    <col min="3601" max="3601" width="0" style="5" hidden="1" customWidth="1"/>
    <col min="3602" max="3602" width="2.28515625" style="5" customWidth="1"/>
    <col min="3603" max="3610" width="0" style="5" hidden="1" customWidth="1"/>
    <col min="3611" max="3834" width="9.140625" style="5"/>
    <col min="3835" max="3835" width="4.140625" style="5" customWidth="1"/>
    <col min="3836" max="3836" width="5.42578125" style="5" customWidth="1"/>
    <col min="3837" max="3842" width="5.140625" style="5" customWidth="1"/>
    <col min="3843" max="3845" width="4.140625" style="5" customWidth="1"/>
    <col min="3846" max="3846" width="5" style="5" customWidth="1"/>
    <col min="3847" max="3847" width="3.42578125" style="5" customWidth="1"/>
    <col min="3848" max="3850" width="0" style="5" hidden="1" customWidth="1"/>
    <col min="3851" max="3855" width="3.28515625" style="5" customWidth="1"/>
    <col min="3856" max="3856" width="3" style="5" customWidth="1"/>
    <col min="3857" max="3857" width="0" style="5" hidden="1" customWidth="1"/>
    <col min="3858" max="3858" width="2.28515625" style="5" customWidth="1"/>
    <col min="3859" max="3866" width="0" style="5" hidden="1" customWidth="1"/>
    <col min="3867" max="4090" width="9.140625" style="5"/>
    <col min="4091" max="4091" width="4.140625" style="5" customWidth="1"/>
    <col min="4092" max="4092" width="5.42578125" style="5" customWidth="1"/>
    <col min="4093" max="4098" width="5.140625" style="5" customWidth="1"/>
    <col min="4099" max="4101" width="4.140625" style="5" customWidth="1"/>
    <col min="4102" max="4102" width="5" style="5" customWidth="1"/>
    <col min="4103" max="4103" width="3.42578125" style="5" customWidth="1"/>
    <col min="4104" max="4106" width="0" style="5" hidden="1" customWidth="1"/>
    <col min="4107" max="4111" width="3.28515625" style="5" customWidth="1"/>
    <col min="4112" max="4112" width="3" style="5" customWidth="1"/>
    <col min="4113" max="4113" width="0" style="5" hidden="1" customWidth="1"/>
    <col min="4114" max="4114" width="2.28515625" style="5" customWidth="1"/>
    <col min="4115" max="4122" width="0" style="5" hidden="1" customWidth="1"/>
    <col min="4123" max="4346" width="9.140625" style="5"/>
    <col min="4347" max="4347" width="4.140625" style="5" customWidth="1"/>
    <col min="4348" max="4348" width="5.42578125" style="5" customWidth="1"/>
    <col min="4349" max="4354" width="5.140625" style="5" customWidth="1"/>
    <col min="4355" max="4357" width="4.140625" style="5" customWidth="1"/>
    <col min="4358" max="4358" width="5" style="5" customWidth="1"/>
    <col min="4359" max="4359" width="3.42578125" style="5" customWidth="1"/>
    <col min="4360" max="4362" width="0" style="5" hidden="1" customWidth="1"/>
    <col min="4363" max="4367" width="3.28515625" style="5" customWidth="1"/>
    <col min="4368" max="4368" width="3" style="5" customWidth="1"/>
    <col min="4369" max="4369" width="0" style="5" hidden="1" customWidth="1"/>
    <col min="4370" max="4370" width="2.28515625" style="5" customWidth="1"/>
    <col min="4371" max="4378" width="0" style="5" hidden="1" customWidth="1"/>
    <col min="4379" max="4602" width="9.140625" style="5"/>
    <col min="4603" max="4603" width="4.140625" style="5" customWidth="1"/>
    <col min="4604" max="4604" width="5.42578125" style="5" customWidth="1"/>
    <col min="4605" max="4610" width="5.140625" style="5" customWidth="1"/>
    <col min="4611" max="4613" width="4.140625" style="5" customWidth="1"/>
    <col min="4614" max="4614" width="5" style="5" customWidth="1"/>
    <col min="4615" max="4615" width="3.42578125" style="5" customWidth="1"/>
    <col min="4616" max="4618" width="0" style="5" hidden="1" customWidth="1"/>
    <col min="4619" max="4623" width="3.28515625" style="5" customWidth="1"/>
    <col min="4624" max="4624" width="3" style="5" customWidth="1"/>
    <col min="4625" max="4625" width="0" style="5" hidden="1" customWidth="1"/>
    <col min="4626" max="4626" width="2.28515625" style="5" customWidth="1"/>
    <col min="4627" max="4634" width="0" style="5" hidden="1" customWidth="1"/>
    <col min="4635" max="4858" width="9.140625" style="5"/>
    <col min="4859" max="4859" width="4.140625" style="5" customWidth="1"/>
    <col min="4860" max="4860" width="5.42578125" style="5" customWidth="1"/>
    <col min="4861" max="4866" width="5.140625" style="5" customWidth="1"/>
    <col min="4867" max="4869" width="4.140625" style="5" customWidth="1"/>
    <col min="4870" max="4870" width="5" style="5" customWidth="1"/>
    <col min="4871" max="4871" width="3.42578125" style="5" customWidth="1"/>
    <col min="4872" max="4874" width="0" style="5" hidden="1" customWidth="1"/>
    <col min="4875" max="4879" width="3.28515625" style="5" customWidth="1"/>
    <col min="4880" max="4880" width="3" style="5" customWidth="1"/>
    <col min="4881" max="4881" width="0" style="5" hidden="1" customWidth="1"/>
    <col min="4882" max="4882" width="2.28515625" style="5" customWidth="1"/>
    <col min="4883" max="4890" width="0" style="5" hidden="1" customWidth="1"/>
    <col min="4891" max="5114" width="9.140625" style="5"/>
    <col min="5115" max="5115" width="4.140625" style="5" customWidth="1"/>
    <col min="5116" max="5116" width="5.42578125" style="5" customWidth="1"/>
    <col min="5117" max="5122" width="5.140625" style="5" customWidth="1"/>
    <col min="5123" max="5125" width="4.140625" style="5" customWidth="1"/>
    <col min="5126" max="5126" width="5" style="5" customWidth="1"/>
    <col min="5127" max="5127" width="3.42578125" style="5" customWidth="1"/>
    <col min="5128" max="5130" width="0" style="5" hidden="1" customWidth="1"/>
    <col min="5131" max="5135" width="3.28515625" style="5" customWidth="1"/>
    <col min="5136" max="5136" width="3" style="5" customWidth="1"/>
    <col min="5137" max="5137" width="0" style="5" hidden="1" customWidth="1"/>
    <col min="5138" max="5138" width="2.28515625" style="5" customWidth="1"/>
    <col min="5139" max="5146" width="0" style="5" hidden="1" customWidth="1"/>
    <col min="5147" max="5370" width="9.140625" style="5"/>
    <col min="5371" max="5371" width="4.140625" style="5" customWidth="1"/>
    <col min="5372" max="5372" width="5.42578125" style="5" customWidth="1"/>
    <col min="5373" max="5378" width="5.140625" style="5" customWidth="1"/>
    <col min="5379" max="5381" width="4.140625" style="5" customWidth="1"/>
    <col min="5382" max="5382" width="5" style="5" customWidth="1"/>
    <col min="5383" max="5383" width="3.42578125" style="5" customWidth="1"/>
    <col min="5384" max="5386" width="0" style="5" hidden="1" customWidth="1"/>
    <col min="5387" max="5391" width="3.28515625" style="5" customWidth="1"/>
    <col min="5392" max="5392" width="3" style="5" customWidth="1"/>
    <col min="5393" max="5393" width="0" style="5" hidden="1" customWidth="1"/>
    <col min="5394" max="5394" width="2.28515625" style="5" customWidth="1"/>
    <col min="5395" max="5402" width="0" style="5" hidden="1" customWidth="1"/>
    <col min="5403" max="5626" width="9.140625" style="5"/>
    <col min="5627" max="5627" width="4.140625" style="5" customWidth="1"/>
    <col min="5628" max="5628" width="5.42578125" style="5" customWidth="1"/>
    <col min="5629" max="5634" width="5.140625" style="5" customWidth="1"/>
    <col min="5635" max="5637" width="4.140625" style="5" customWidth="1"/>
    <col min="5638" max="5638" width="5" style="5" customWidth="1"/>
    <col min="5639" max="5639" width="3.42578125" style="5" customWidth="1"/>
    <col min="5640" max="5642" width="0" style="5" hidden="1" customWidth="1"/>
    <col min="5643" max="5647" width="3.28515625" style="5" customWidth="1"/>
    <col min="5648" max="5648" width="3" style="5" customWidth="1"/>
    <col min="5649" max="5649" width="0" style="5" hidden="1" customWidth="1"/>
    <col min="5650" max="5650" width="2.28515625" style="5" customWidth="1"/>
    <col min="5651" max="5658" width="0" style="5" hidden="1" customWidth="1"/>
    <col min="5659" max="5882" width="9.140625" style="5"/>
    <col min="5883" max="5883" width="4.140625" style="5" customWidth="1"/>
    <col min="5884" max="5884" width="5.42578125" style="5" customWidth="1"/>
    <col min="5885" max="5890" width="5.140625" style="5" customWidth="1"/>
    <col min="5891" max="5893" width="4.140625" style="5" customWidth="1"/>
    <col min="5894" max="5894" width="5" style="5" customWidth="1"/>
    <col min="5895" max="5895" width="3.42578125" style="5" customWidth="1"/>
    <col min="5896" max="5898" width="0" style="5" hidden="1" customWidth="1"/>
    <col min="5899" max="5903" width="3.28515625" style="5" customWidth="1"/>
    <col min="5904" max="5904" width="3" style="5" customWidth="1"/>
    <col min="5905" max="5905" width="0" style="5" hidden="1" customWidth="1"/>
    <col min="5906" max="5906" width="2.28515625" style="5" customWidth="1"/>
    <col min="5907" max="5914" width="0" style="5" hidden="1" customWidth="1"/>
    <col min="5915" max="6138" width="9.140625" style="5"/>
    <col min="6139" max="6139" width="4.140625" style="5" customWidth="1"/>
    <col min="6140" max="6140" width="5.42578125" style="5" customWidth="1"/>
    <col min="6141" max="6146" width="5.140625" style="5" customWidth="1"/>
    <col min="6147" max="6149" width="4.140625" style="5" customWidth="1"/>
    <col min="6150" max="6150" width="5" style="5" customWidth="1"/>
    <col min="6151" max="6151" width="3.42578125" style="5" customWidth="1"/>
    <col min="6152" max="6154" width="0" style="5" hidden="1" customWidth="1"/>
    <col min="6155" max="6159" width="3.28515625" style="5" customWidth="1"/>
    <col min="6160" max="6160" width="3" style="5" customWidth="1"/>
    <col min="6161" max="6161" width="0" style="5" hidden="1" customWidth="1"/>
    <col min="6162" max="6162" width="2.28515625" style="5" customWidth="1"/>
    <col min="6163" max="6170" width="0" style="5" hidden="1" customWidth="1"/>
    <col min="6171" max="6394" width="9.140625" style="5"/>
    <col min="6395" max="6395" width="4.140625" style="5" customWidth="1"/>
    <col min="6396" max="6396" width="5.42578125" style="5" customWidth="1"/>
    <col min="6397" max="6402" width="5.140625" style="5" customWidth="1"/>
    <col min="6403" max="6405" width="4.140625" style="5" customWidth="1"/>
    <col min="6406" max="6406" width="5" style="5" customWidth="1"/>
    <col min="6407" max="6407" width="3.42578125" style="5" customWidth="1"/>
    <col min="6408" max="6410" width="0" style="5" hidden="1" customWidth="1"/>
    <col min="6411" max="6415" width="3.28515625" style="5" customWidth="1"/>
    <col min="6416" max="6416" width="3" style="5" customWidth="1"/>
    <col min="6417" max="6417" width="0" style="5" hidden="1" customWidth="1"/>
    <col min="6418" max="6418" width="2.28515625" style="5" customWidth="1"/>
    <col min="6419" max="6426" width="0" style="5" hidden="1" customWidth="1"/>
    <col min="6427" max="6650" width="9.140625" style="5"/>
    <col min="6651" max="6651" width="4.140625" style="5" customWidth="1"/>
    <col min="6652" max="6652" width="5.42578125" style="5" customWidth="1"/>
    <col min="6653" max="6658" width="5.140625" style="5" customWidth="1"/>
    <col min="6659" max="6661" width="4.140625" style="5" customWidth="1"/>
    <col min="6662" max="6662" width="5" style="5" customWidth="1"/>
    <col min="6663" max="6663" width="3.42578125" style="5" customWidth="1"/>
    <col min="6664" max="6666" width="0" style="5" hidden="1" customWidth="1"/>
    <col min="6667" max="6671" width="3.28515625" style="5" customWidth="1"/>
    <col min="6672" max="6672" width="3" style="5" customWidth="1"/>
    <col min="6673" max="6673" width="0" style="5" hidden="1" customWidth="1"/>
    <col min="6674" max="6674" width="2.28515625" style="5" customWidth="1"/>
    <col min="6675" max="6682" width="0" style="5" hidden="1" customWidth="1"/>
    <col min="6683" max="6906" width="9.140625" style="5"/>
    <col min="6907" max="6907" width="4.140625" style="5" customWidth="1"/>
    <col min="6908" max="6908" width="5.42578125" style="5" customWidth="1"/>
    <col min="6909" max="6914" width="5.140625" style="5" customWidth="1"/>
    <col min="6915" max="6917" width="4.140625" style="5" customWidth="1"/>
    <col min="6918" max="6918" width="5" style="5" customWidth="1"/>
    <col min="6919" max="6919" width="3.42578125" style="5" customWidth="1"/>
    <col min="6920" max="6922" width="0" style="5" hidden="1" customWidth="1"/>
    <col min="6923" max="6927" width="3.28515625" style="5" customWidth="1"/>
    <col min="6928" max="6928" width="3" style="5" customWidth="1"/>
    <col min="6929" max="6929" width="0" style="5" hidden="1" customWidth="1"/>
    <col min="6930" max="6930" width="2.28515625" style="5" customWidth="1"/>
    <col min="6931" max="6938" width="0" style="5" hidden="1" customWidth="1"/>
    <col min="6939" max="7162" width="9.140625" style="5"/>
    <col min="7163" max="7163" width="4.140625" style="5" customWidth="1"/>
    <col min="7164" max="7164" width="5.42578125" style="5" customWidth="1"/>
    <col min="7165" max="7170" width="5.140625" style="5" customWidth="1"/>
    <col min="7171" max="7173" width="4.140625" style="5" customWidth="1"/>
    <col min="7174" max="7174" width="5" style="5" customWidth="1"/>
    <col min="7175" max="7175" width="3.42578125" style="5" customWidth="1"/>
    <col min="7176" max="7178" width="0" style="5" hidden="1" customWidth="1"/>
    <col min="7179" max="7183" width="3.28515625" style="5" customWidth="1"/>
    <col min="7184" max="7184" width="3" style="5" customWidth="1"/>
    <col min="7185" max="7185" width="0" style="5" hidden="1" customWidth="1"/>
    <col min="7186" max="7186" width="2.28515625" style="5" customWidth="1"/>
    <col min="7187" max="7194" width="0" style="5" hidden="1" customWidth="1"/>
    <col min="7195" max="7418" width="9.140625" style="5"/>
    <col min="7419" max="7419" width="4.140625" style="5" customWidth="1"/>
    <col min="7420" max="7420" width="5.42578125" style="5" customWidth="1"/>
    <col min="7421" max="7426" width="5.140625" style="5" customWidth="1"/>
    <col min="7427" max="7429" width="4.140625" style="5" customWidth="1"/>
    <col min="7430" max="7430" width="5" style="5" customWidth="1"/>
    <col min="7431" max="7431" width="3.42578125" style="5" customWidth="1"/>
    <col min="7432" max="7434" width="0" style="5" hidden="1" customWidth="1"/>
    <col min="7435" max="7439" width="3.28515625" style="5" customWidth="1"/>
    <col min="7440" max="7440" width="3" style="5" customWidth="1"/>
    <col min="7441" max="7441" width="0" style="5" hidden="1" customWidth="1"/>
    <col min="7442" max="7442" width="2.28515625" style="5" customWidth="1"/>
    <col min="7443" max="7450" width="0" style="5" hidden="1" customWidth="1"/>
    <col min="7451" max="7674" width="9.140625" style="5"/>
    <col min="7675" max="7675" width="4.140625" style="5" customWidth="1"/>
    <col min="7676" max="7676" width="5.42578125" style="5" customWidth="1"/>
    <col min="7677" max="7682" width="5.140625" style="5" customWidth="1"/>
    <col min="7683" max="7685" width="4.140625" style="5" customWidth="1"/>
    <col min="7686" max="7686" width="5" style="5" customWidth="1"/>
    <col min="7687" max="7687" width="3.42578125" style="5" customWidth="1"/>
    <col min="7688" max="7690" width="0" style="5" hidden="1" customWidth="1"/>
    <col min="7691" max="7695" width="3.28515625" style="5" customWidth="1"/>
    <col min="7696" max="7696" width="3" style="5" customWidth="1"/>
    <col min="7697" max="7697" width="0" style="5" hidden="1" customWidth="1"/>
    <col min="7698" max="7698" width="2.28515625" style="5" customWidth="1"/>
    <col min="7699" max="7706" width="0" style="5" hidden="1" customWidth="1"/>
    <col min="7707" max="7930" width="9.140625" style="5"/>
    <col min="7931" max="7931" width="4.140625" style="5" customWidth="1"/>
    <col min="7932" max="7932" width="5.42578125" style="5" customWidth="1"/>
    <col min="7933" max="7938" width="5.140625" style="5" customWidth="1"/>
    <col min="7939" max="7941" width="4.140625" style="5" customWidth="1"/>
    <col min="7942" max="7942" width="5" style="5" customWidth="1"/>
    <col min="7943" max="7943" width="3.42578125" style="5" customWidth="1"/>
    <col min="7944" max="7946" width="0" style="5" hidden="1" customWidth="1"/>
    <col min="7947" max="7951" width="3.28515625" style="5" customWidth="1"/>
    <col min="7952" max="7952" width="3" style="5" customWidth="1"/>
    <col min="7953" max="7953" width="0" style="5" hidden="1" customWidth="1"/>
    <col min="7954" max="7954" width="2.28515625" style="5" customWidth="1"/>
    <col min="7955" max="7962" width="0" style="5" hidden="1" customWidth="1"/>
    <col min="7963" max="8186" width="9.140625" style="5"/>
    <col min="8187" max="8187" width="4.140625" style="5" customWidth="1"/>
    <col min="8188" max="8188" width="5.42578125" style="5" customWidth="1"/>
    <col min="8189" max="8194" width="5.140625" style="5" customWidth="1"/>
    <col min="8195" max="8197" width="4.140625" style="5" customWidth="1"/>
    <col min="8198" max="8198" width="5" style="5" customWidth="1"/>
    <col min="8199" max="8199" width="3.42578125" style="5" customWidth="1"/>
    <col min="8200" max="8202" width="0" style="5" hidden="1" customWidth="1"/>
    <col min="8203" max="8207" width="3.28515625" style="5" customWidth="1"/>
    <col min="8208" max="8208" width="3" style="5" customWidth="1"/>
    <col min="8209" max="8209" width="0" style="5" hidden="1" customWidth="1"/>
    <col min="8210" max="8210" width="2.28515625" style="5" customWidth="1"/>
    <col min="8211" max="8218" width="0" style="5" hidden="1" customWidth="1"/>
    <col min="8219" max="8442" width="9.140625" style="5"/>
    <col min="8443" max="8443" width="4.140625" style="5" customWidth="1"/>
    <col min="8444" max="8444" width="5.42578125" style="5" customWidth="1"/>
    <col min="8445" max="8450" width="5.140625" style="5" customWidth="1"/>
    <col min="8451" max="8453" width="4.140625" style="5" customWidth="1"/>
    <col min="8454" max="8454" width="5" style="5" customWidth="1"/>
    <col min="8455" max="8455" width="3.42578125" style="5" customWidth="1"/>
    <col min="8456" max="8458" width="0" style="5" hidden="1" customWidth="1"/>
    <col min="8459" max="8463" width="3.28515625" style="5" customWidth="1"/>
    <col min="8464" max="8464" width="3" style="5" customWidth="1"/>
    <col min="8465" max="8465" width="0" style="5" hidden="1" customWidth="1"/>
    <col min="8466" max="8466" width="2.28515625" style="5" customWidth="1"/>
    <col min="8467" max="8474" width="0" style="5" hidden="1" customWidth="1"/>
    <col min="8475" max="8698" width="9.140625" style="5"/>
    <col min="8699" max="8699" width="4.140625" style="5" customWidth="1"/>
    <col min="8700" max="8700" width="5.42578125" style="5" customWidth="1"/>
    <col min="8701" max="8706" width="5.140625" style="5" customWidth="1"/>
    <col min="8707" max="8709" width="4.140625" style="5" customWidth="1"/>
    <col min="8710" max="8710" width="5" style="5" customWidth="1"/>
    <col min="8711" max="8711" width="3.42578125" style="5" customWidth="1"/>
    <col min="8712" max="8714" width="0" style="5" hidden="1" customWidth="1"/>
    <col min="8715" max="8719" width="3.28515625" style="5" customWidth="1"/>
    <col min="8720" max="8720" width="3" style="5" customWidth="1"/>
    <col min="8721" max="8721" width="0" style="5" hidden="1" customWidth="1"/>
    <col min="8722" max="8722" width="2.28515625" style="5" customWidth="1"/>
    <col min="8723" max="8730" width="0" style="5" hidden="1" customWidth="1"/>
    <col min="8731" max="8954" width="9.140625" style="5"/>
    <col min="8955" max="8955" width="4.140625" style="5" customWidth="1"/>
    <col min="8956" max="8956" width="5.42578125" style="5" customWidth="1"/>
    <col min="8957" max="8962" width="5.140625" style="5" customWidth="1"/>
    <col min="8963" max="8965" width="4.140625" style="5" customWidth="1"/>
    <col min="8966" max="8966" width="5" style="5" customWidth="1"/>
    <col min="8967" max="8967" width="3.42578125" style="5" customWidth="1"/>
    <col min="8968" max="8970" width="0" style="5" hidden="1" customWidth="1"/>
    <col min="8971" max="8975" width="3.28515625" style="5" customWidth="1"/>
    <col min="8976" max="8976" width="3" style="5" customWidth="1"/>
    <col min="8977" max="8977" width="0" style="5" hidden="1" customWidth="1"/>
    <col min="8978" max="8978" width="2.28515625" style="5" customWidth="1"/>
    <col min="8979" max="8986" width="0" style="5" hidden="1" customWidth="1"/>
    <col min="8987" max="9210" width="9.140625" style="5"/>
    <col min="9211" max="9211" width="4.140625" style="5" customWidth="1"/>
    <col min="9212" max="9212" width="5.42578125" style="5" customWidth="1"/>
    <col min="9213" max="9218" width="5.140625" style="5" customWidth="1"/>
    <col min="9219" max="9221" width="4.140625" style="5" customWidth="1"/>
    <col min="9222" max="9222" width="5" style="5" customWidth="1"/>
    <col min="9223" max="9223" width="3.42578125" style="5" customWidth="1"/>
    <col min="9224" max="9226" width="0" style="5" hidden="1" customWidth="1"/>
    <col min="9227" max="9231" width="3.28515625" style="5" customWidth="1"/>
    <col min="9232" max="9232" width="3" style="5" customWidth="1"/>
    <col min="9233" max="9233" width="0" style="5" hidden="1" customWidth="1"/>
    <col min="9234" max="9234" width="2.28515625" style="5" customWidth="1"/>
    <col min="9235" max="9242" width="0" style="5" hidden="1" customWidth="1"/>
    <col min="9243" max="9466" width="9.140625" style="5"/>
    <col min="9467" max="9467" width="4.140625" style="5" customWidth="1"/>
    <col min="9468" max="9468" width="5.42578125" style="5" customWidth="1"/>
    <col min="9469" max="9474" width="5.140625" style="5" customWidth="1"/>
    <col min="9475" max="9477" width="4.140625" style="5" customWidth="1"/>
    <col min="9478" max="9478" width="5" style="5" customWidth="1"/>
    <col min="9479" max="9479" width="3.42578125" style="5" customWidth="1"/>
    <col min="9480" max="9482" width="0" style="5" hidden="1" customWidth="1"/>
    <col min="9483" max="9487" width="3.28515625" style="5" customWidth="1"/>
    <col min="9488" max="9488" width="3" style="5" customWidth="1"/>
    <col min="9489" max="9489" width="0" style="5" hidden="1" customWidth="1"/>
    <col min="9490" max="9490" width="2.28515625" style="5" customWidth="1"/>
    <col min="9491" max="9498" width="0" style="5" hidden="1" customWidth="1"/>
    <col min="9499" max="9722" width="9.140625" style="5"/>
    <col min="9723" max="9723" width="4.140625" style="5" customWidth="1"/>
    <col min="9724" max="9724" width="5.42578125" style="5" customWidth="1"/>
    <col min="9725" max="9730" width="5.140625" style="5" customWidth="1"/>
    <col min="9731" max="9733" width="4.140625" style="5" customWidth="1"/>
    <col min="9734" max="9734" width="5" style="5" customWidth="1"/>
    <col min="9735" max="9735" width="3.42578125" style="5" customWidth="1"/>
    <col min="9736" max="9738" width="0" style="5" hidden="1" customWidth="1"/>
    <col min="9739" max="9743" width="3.28515625" style="5" customWidth="1"/>
    <col min="9744" max="9744" width="3" style="5" customWidth="1"/>
    <col min="9745" max="9745" width="0" style="5" hidden="1" customWidth="1"/>
    <col min="9746" max="9746" width="2.28515625" style="5" customWidth="1"/>
    <col min="9747" max="9754" width="0" style="5" hidden="1" customWidth="1"/>
    <col min="9755" max="9978" width="9.140625" style="5"/>
    <col min="9979" max="9979" width="4.140625" style="5" customWidth="1"/>
    <col min="9980" max="9980" width="5.42578125" style="5" customWidth="1"/>
    <col min="9981" max="9986" width="5.140625" style="5" customWidth="1"/>
    <col min="9987" max="9989" width="4.140625" style="5" customWidth="1"/>
    <col min="9990" max="9990" width="5" style="5" customWidth="1"/>
    <col min="9991" max="9991" width="3.42578125" style="5" customWidth="1"/>
    <col min="9992" max="9994" width="0" style="5" hidden="1" customWidth="1"/>
    <col min="9995" max="9999" width="3.28515625" style="5" customWidth="1"/>
    <col min="10000" max="10000" width="3" style="5" customWidth="1"/>
    <col min="10001" max="10001" width="0" style="5" hidden="1" customWidth="1"/>
    <col min="10002" max="10002" width="2.28515625" style="5" customWidth="1"/>
    <col min="10003" max="10010" width="0" style="5" hidden="1" customWidth="1"/>
    <col min="10011" max="10234" width="9.140625" style="5"/>
    <col min="10235" max="10235" width="4.140625" style="5" customWidth="1"/>
    <col min="10236" max="10236" width="5.42578125" style="5" customWidth="1"/>
    <col min="10237" max="10242" width="5.140625" style="5" customWidth="1"/>
    <col min="10243" max="10245" width="4.140625" style="5" customWidth="1"/>
    <col min="10246" max="10246" width="5" style="5" customWidth="1"/>
    <col min="10247" max="10247" width="3.42578125" style="5" customWidth="1"/>
    <col min="10248" max="10250" width="0" style="5" hidden="1" customWidth="1"/>
    <col min="10251" max="10255" width="3.28515625" style="5" customWidth="1"/>
    <col min="10256" max="10256" width="3" style="5" customWidth="1"/>
    <col min="10257" max="10257" width="0" style="5" hidden="1" customWidth="1"/>
    <col min="10258" max="10258" width="2.28515625" style="5" customWidth="1"/>
    <col min="10259" max="10266" width="0" style="5" hidden="1" customWidth="1"/>
    <col min="10267" max="10490" width="9.140625" style="5"/>
    <col min="10491" max="10491" width="4.140625" style="5" customWidth="1"/>
    <col min="10492" max="10492" width="5.42578125" style="5" customWidth="1"/>
    <col min="10493" max="10498" width="5.140625" style="5" customWidth="1"/>
    <col min="10499" max="10501" width="4.140625" style="5" customWidth="1"/>
    <col min="10502" max="10502" width="5" style="5" customWidth="1"/>
    <col min="10503" max="10503" width="3.42578125" style="5" customWidth="1"/>
    <col min="10504" max="10506" width="0" style="5" hidden="1" customWidth="1"/>
    <col min="10507" max="10511" width="3.28515625" style="5" customWidth="1"/>
    <col min="10512" max="10512" width="3" style="5" customWidth="1"/>
    <col min="10513" max="10513" width="0" style="5" hidden="1" customWidth="1"/>
    <col min="10514" max="10514" width="2.28515625" style="5" customWidth="1"/>
    <col min="10515" max="10522" width="0" style="5" hidden="1" customWidth="1"/>
    <col min="10523" max="10746" width="9.140625" style="5"/>
    <col min="10747" max="10747" width="4.140625" style="5" customWidth="1"/>
    <col min="10748" max="10748" width="5.42578125" style="5" customWidth="1"/>
    <col min="10749" max="10754" width="5.140625" style="5" customWidth="1"/>
    <col min="10755" max="10757" width="4.140625" style="5" customWidth="1"/>
    <col min="10758" max="10758" width="5" style="5" customWidth="1"/>
    <col min="10759" max="10759" width="3.42578125" style="5" customWidth="1"/>
    <col min="10760" max="10762" width="0" style="5" hidden="1" customWidth="1"/>
    <col min="10763" max="10767" width="3.28515625" style="5" customWidth="1"/>
    <col min="10768" max="10768" width="3" style="5" customWidth="1"/>
    <col min="10769" max="10769" width="0" style="5" hidden="1" customWidth="1"/>
    <col min="10770" max="10770" width="2.28515625" style="5" customWidth="1"/>
    <col min="10771" max="10778" width="0" style="5" hidden="1" customWidth="1"/>
    <col min="10779" max="11002" width="9.140625" style="5"/>
    <col min="11003" max="11003" width="4.140625" style="5" customWidth="1"/>
    <col min="11004" max="11004" width="5.42578125" style="5" customWidth="1"/>
    <col min="11005" max="11010" width="5.140625" style="5" customWidth="1"/>
    <col min="11011" max="11013" width="4.140625" style="5" customWidth="1"/>
    <col min="11014" max="11014" width="5" style="5" customWidth="1"/>
    <col min="11015" max="11015" width="3.42578125" style="5" customWidth="1"/>
    <col min="11016" max="11018" width="0" style="5" hidden="1" customWidth="1"/>
    <col min="11019" max="11023" width="3.28515625" style="5" customWidth="1"/>
    <col min="11024" max="11024" width="3" style="5" customWidth="1"/>
    <col min="11025" max="11025" width="0" style="5" hidden="1" customWidth="1"/>
    <col min="11026" max="11026" width="2.28515625" style="5" customWidth="1"/>
    <col min="11027" max="11034" width="0" style="5" hidden="1" customWidth="1"/>
    <col min="11035" max="11258" width="9.140625" style="5"/>
    <col min="11259" max="11259" width="4.140625" style="5" customWidth="1"/>
    <col min="11260" max="11260" width="5.42578125" style="5" customWidth="1"/>
    <col min="11261" max="11266" width="5.140625" style="5" customWidth="1"/>
    <col min="11267" max="11269" width="4.140625" style="5" customWidth="1"/>
    <col min="11270" max="11270" width="5" style="5" customWidth="1"/>
    <col min="11271" max="11271" width="3.42578125" style="5" customWidth="1"/>
    <col min="11272" max="11274" width="0" style="5" hidden="1" customWidth="1"/>
    <col min="11275" max="11279" width="3.28515625" style="5" customWidth="1"/>
    <col min="11280" max="11280" width="3" style="5" customWidth="1"/>
    <col min="11281" max="11281" width="0" style="5" hidden="1" customWidth="1"/>
    <col min="11282" max="11282" width="2.28515625" style="5" customWidth="1"/>
    <col min="11283" max="11290" width="0" style="5" hidden="1" customWidth="1"/>
    <col min="11291" max="11514" width="9.140625" style="5"/>
    <col min="11515" max="11515" width="4.140625" style="5" customWidth="1"/>
    <col min="11516" max="11516" width="5.42578125" style="5" customWidth="1"/>
    <col min="11517" max="11522" width="5.140625" style="5" customWidth="1"/>
    <col min="11523" max="11525" width="4.140625" style="5" customWidth="1"/>
    <col min="11526" max="11526" width="5" style="5" customWidth="1"/>
    <col min="11527" max="11527" width="3.42578125" style="5" customWidth="1"/>
    <col min="11528" max="11530" width="0" style="5" hidden="1" customWidth="1"/>
    <col min="11531" max="11535" width="3.28515625" style="5" customWidth="1"/>
    <col min="11536" max="11536" width="3" style="5" customWidth="1"/>
    <col min="11537" max="11537" width="0" style="5" hidden="1" customWidth="1"/>
    <col min="11538" max="11538" width="2.28515625" style="5" customWidth="1"/>
    <col min="11539" max="11546" width="0" style="5" hidden="1" customWidth="1"/>
    <col min="11547" max="11770" width="9.140625" style="5"/>
    <col min="11771" max="11771" width="4.140625" style="5" customWidth="1"/>
    <col min="11772" max="11772" width="5.42578125" style="5" customWidth="1"/>
    <col min="11773" max="11778" width="5.140625" style="5" customWidth="1"/>
    <col min="11779" max="11781" width="4.140625" style="5" customWidth="1"/>
    <col min="11782" max="11782" width="5" style="5" customWidth="1"/>
    <col min="11783" max="11783" width="3.42578125" style="5" customWidth="1"/>
    <col min="11784" max="11786" width="0" style="5" hidden="1" customWidth="1"/>
    <col min="11787" max="11791" width="3.28515625" style="5" customWidth="1"/>
    <col min="11792" max="11792" width="3" style="5" customWidth="1"/>
    <col min="11793" max="11793" width="0" style="5" hidden="1" customWidth="1"/>
    <col min="11794" max="11794" width="2.28515625" style="5" customWidth="1"/>
    <col min="11795" max="11802" width="0" style="5" hidden="1" customWidth="1"/>
    <col min="11803" max="12026" width="9.140625" style="5"/>
    <col min="12027" max="12027" width="4.140625" style="5" customWidth="1"/>
    <col min="12028" max="12028" width="5.42578125" style="5" customWidth="1"/>
    <col min="12029" max="12034" width="5.140625" style="5" customWidth="1"/>
    <col min="12035" max="12037" width="4.140625" style="5" customWidth="1"/>
    <col min="12038" max="12038" width="5" style="5" customWidth="1"/>
    <col min="12039" max="12039" width="3.42578125" style="5" customWidth="1"/>
    <col min="12040" max="12042" width="0" style="5" hidden="1" customWidth="1"/>
    <col min="12043" max="12047" width="3.28515625" style="5" customWidth="1"/>
    <col min="12048" max="12048" width="3" style="5" customWidth="1"/>
    <col min="12049" max="12049" width="0" style="5" hidden="1" customWidth="1"/>
    <col min="12050" max="12050" width="2.28515625" style="5" customWidth="1"/>
    <col min="12051" max="12058" width="0" style="5" hidden="1" customWidth="1"/>
    <col min="12059" max="12282" width="9.140625" style="5"/>
    <col min="12283" max="12283" width="4.140625" style="5" customWidth="1"/>
    <col min="12284" max="12284" width="5.42578125" style="5" customWidth="1"/>
    <col min="12285" max="12290" width="5.140625" style="5" customWidth="1"/>
    <col min="12291" max="12293" width="4.140625" style="5" customWidth="1"/>
    <col min="12294" max="12294" width="5" style="5" customWidth="1"/>
    <col min="12295" max="12295" width="3.42578125" style="5" customWidth="1"/>
    <col min="12296" max="12298" width="0" style="5" hidden="1" customWidth="1"/>
    <col min="12299" max="12303" width="3.28515625" style="5" customWidth="1"/>
    <col min="12304" max="12304" width="3" style="5" customWidth="1"/>
    <col min="12305" max="12305" width="0" style="5" hidden="1" customWidth="1"/>
    <col min="12306" max="12306" width="2.28515625" style="5" customWidth="1"/>
    <col min="12307" max="12314" width="0" style="5" hidden="1" customWidth="1"/>
    <col min="12315" max="12538" width="9.140625" style="5"/>
    <col min="12539" max="12539" width="4.140625" style="5" customWidth="1"/>
    <col min="12540" max="12540" width="5.42578125" style="5" customWidth="1"/>
    <col min="12541" max="12546" width="5.140625" style="5" customWidth="1"/>
    <col min="12547" max="12549" width="4.140625" style="5" customWidth="1"/>
    <col min="12550" max="12550" width="5" style="5" customWidth="1"/>
    <col min="12551" max="12551" width="3.42578125" style="5" customWidth="1"/>
    <col min="12552" max="12554" width="0" style="5" hidden="1" customWidth="1"/>
    <col min="12555" max="12559" width="3.28515625" style="5" customWidth="1"/>
    <col min="12560" max="12560" width="3" style="5" customWidth="1"/>
    <col min="12561" max="12561" width="0" style="5" hidden="1" customWidth="1"/>
    <col min="12562" max="12562" width="2.28515625" style="5" customWidth="1"/>
    <col min="12563" max="12570" width="0" style="5" hidden="1" customWidth="1"/>
    <col min="12571" max="12794" width="9.140625" style="5"/>
    <col min="12795" max="12795" width="4.140625" style="5" customWidth="1"/>
    <col min="12796" max="12796" width="5.42578125" style="5" customWidth="1"/>
    <col min="12797" max="12802" width="5.140625" style="5" customWidth="1"/>
    <col min="12803" max="12805" width="4.140625" style="5" customWidth="1"/>
    <col min="12806" max="12806" width="5" style="5" customWidth="1"/>
    <col min="12807" max="12807" width="3.42578125" style="5" customWidth="1"/>
    <col min="12808" max="12810" width="0" style="5" hidden="1" customWidth="1"/>
    <col min="12811" max="12815" width="3.28515625" style="5" customWidth="1"/>
    <col min="12816" max="12816" width="3" style="5" customWidth="1"/>
    <col min="12817" max="12817" width="0" style="5" hidden="1" customWidth="1"/>
    <col min="12818" max="12818" width="2.28515625" style="5" customWidth="1"/>
    <col min="12819" max="12826" width="0" style="5" hidden="1" customWidth="1"/>
    <col min="12827" max="13050" width="9.140625" style="5"/>
    <col min="13051" max="13051" width="4.140625" style="5" customWidth="1"/>
    <col min="13052" max="13052" width="5.42578125" style="5" customWidth="1"/>
    <col min="13053" max="13058" width="5.140625" style="5" customWidth="1"/>
    <col min="13059" max="13061" width="4.140625" style="5" customWidth="1"/>
    <col min="13062" max="13062" width="5" style="5" customWidth="1"/>
    <col min="13063" max="13063" width="3.42578125" style="5" customWidth="1"/>
    <col min="13064" max="13066" width="0" style="5" hidden="1" customWidth="1"/>
    <col min="13067" max="13071" width="3.28515625" style="5" customWidth="1"/>
    <col min="13072" max="13072" width="3" style="5" customWidth="1"/>
    <col min="13073" max="13073" width="0" style="5" hidden="1" customWidth="1"/>
    <col min="13074" max="13074" width="2.28515625" style="5" customWidth="1"/>
    <col min="13075" max="13082" width="0" style="5" hidden="1" customWidth="1"/>
    <col min="13083" max="13306" width="9.140625" style="5"/>
    <col min="13307" max="13307" width="4.140625" style="5" customWidth="1"/>
    <col min="13308" max="13308" width="5.42578125" style="5" customWidth="1"/>
    <col min="13309" max="13314" width="5.140625" style="5" customWidth="1"/>
    <col min="13315" max="13317" width="4.140625" style="5" customWidth="1"/>
    <col min="13318" max="13318" width="5" style="5" customWidth="1"/>
    <col min="13319" max="13319" width="3.42578125" style="5" customWidth="1"/>
    <col min="13320" max="13322" width="0" style="5" hidden="1" customWidth="1"/>
    <col min="13323" max="13327" width="3.28515625" style="5" customWidth="1"/>
    <col min="13328" max="13328" width="3" style="5" customWidth="1"/>
    <col min="13329" max="13329" width="0" style="5" hidden="1" customWidth="1"/>
    <col min="13330" max="13330" width="2.28515625" style="5" customWidth="1"/>
    <col min="13331" max="13338" width="0" style="5" hidden="1" customWidth="1"/>
    <col min="13339" max="13562" width="9.140625" style="5"/>
    <col min="13563" max="13563" width="4.140625" style="5" customWidth="1"/>
    <col min="13564" max="13564" width="5.42578125" style="5" customWidth="1"/>
    <col min="13565" max="13570" width="5.140625" style="5" customWidth="1"/>
    <col min="13571" max="13573" width="4.140625" style="5" customWidth="1"/>
    <col min="13574" max="13574" width="5" style="5" customWidth="1"/>
    <col min="13575" max="13575" width="3.42578125" style="5" customWidth="1"/>
    <col min="13576" max="13578" width="0" style="5" hidden="1" customWidth="1"/>
    <col min="13579" max="13583" width="3.28515625" style="5" customWidth="1"/>
    <col min="13584" max="13584" width="3" style="5" customWidth="1"/>
    <col min="13585" max="13585" width="0" style="5" hidden="1" customWidth="1"/>
    <col min="13586" max="13586" width="2.28515625" style="5" customWidth="1"/>
    <col min="13587" max="13594" width="0" style="5" hidden="1" customWidth="1"/>
    <col min="13595" max="13818" width="9.140625" style="5"/>
    <col min="13819" max="13819" width="4.140625" style="5" customWidth="1"/>
    <col min="13820" max="13820" width="5.42578125" style="5" customWidth="1"/>
    <col min="13821" max="13826" width="5.140625" style="5" customWidth="1"/>
    <col min="13827" max="13829" width="4.140625" style="5" customWidth="1"/>
    <col min="13830" max="13830" width="5" style="5" customWidth="1"/>
    <col min="13831" max="13831" width="3.42578125" style="5" customWidth="1"/>
    <col min="13832" max="13834" width="0" style="5" hidden="1" customWidth="1"/>
    <col min="13835" max="13839" width="3.28515625" style="5" customWidth="1"/>
    <col min="13840" max="13840" width="3" style="5" customWidth="1"/>
    <col min="13841" max="13841" width="0" style="5" hidden="1" customWidth="1"/>
    <col min="13842" max="13842" width="2.28515625" style="5" customWidth="1"/>
    <col min="13843" max="13850" width="0" style="5" hidden="1" customWidth="1"/>
    <col min="13851" max="14074" width="9.140625" style="5"/>
    <col min="14075" max="14075" width="4.140625" style="5" customWidth="1"/>
    <col min="14076" max="14076" width="5.42578125" style="5" customWidth="1"/>
    <col min="14077" max="14082" width="5.140625" style="5" customWidth="1"/>
    <col min="14083" max="14085" width="4.140625" style="5" customWidth="1"/>
    <col min="14086" max="14086" width="5" style="5" customWidth="1"/>
    <col min="14087" max="14087" width="3.42578125" style="5" customWidth="1"/>
    <col min="14088" max="14090" width="0" style="5" hidden="1" customWidth="1"/>
    <col min="14091" max="14095" width="3.28515625" style="5" customWidth="1"/>
    <col min="14096" max="14096" width="3" style="5" customWidth="1"/>
    <col min="14097" max="14097" width="0" style="5" hidden="1" customWidth="1"/>
    <col min="14098" max="14098" width="2.28515625" style="5" customWidth="1"/>
    <col min="14099" max="14106" width="0" style="5" hidden="1" customWidth="1"/>
    <col min="14107" max="14330" width="9.140625" style="5"/>
    <col min="14331" max="14331" width="4.140625" style="5" customWidth="1"/>
    <col min="14332" max="14332" width="5.42578125" style="5" customWidth="1"/>
    <col min="14333" max="14338" width="5.140625" style="5" customWidth="1"/>
    <col min="14339" max="14341" width="4.140625" style="5" customWidth="1"/>
    <col min="14342" max="14342" width="5" style="5" customWidth="1"/>
    <col min="14343" max="14343" width="3.42578125" style="5" customWidth="1"/>
    <col min="14344" max="14346" width="0" style="5" hidden="1" customWidth="1"/>
    <col min="14347" max="14351" width="3.28515625" style="5" customWidth="1"/>
    <col min="14352" max="14352" width="3" style="5" customWidth="1"/>
    <col min="14353" max="14353" width="0" style="5" hidden="1" customWidth="1"/>
    <col min="14354" max="14354" width="2.28515625" style="5" customWidth="1"/>
    <col min="14355" max="14362" width="0" style="5" hidden="1" customWidth="1"/>
    <col min="14363" max="14586" width="9.140625" style="5"/>
    <col min="14587" max="14587" width="4.140625" style="5" customWidth="1"/>
    <col min="14588" max="14588" width="5.42578125" style="5" customWidth="1"/>
    <col min="14589" max="14594" width="5.140625" style="5" customWidth="1"/>
    <col min="14595" max="14597" width="4.140625" style="5" customWidth="1"/>
    <col min="14598" max="14598" width="5" style="5" customWidth="1"/>
    <col min="14599" max="14599" width="3.42578125" style="5" customWidth="1"/>
    <col min="14600" max="14602" width="0" style="5" hidden="1" customWidth="1"/>
    <col min="14603" max="14607" width="3.28515625" style="5" customWidth="1"/>
    <col min="14608" max="14608" width="3" style="5" customWidth="1"/>
    <col min="14609" max="14609" width="0" style="5" hidden="1" customWidth="1"/>
    <col min="14610" max="14610" width="2.28515625" style="5" customWidth="1"/>
    <col min="14611" max="14618" width="0" style="5" hidden="1" customWidth="1"/>
    <col min="14619" max="14842" width="9.140625" style="5"/>
    <col min="14843" max="14843" width="4.140625" style="5" customWidth="1"/>
    <col min="14844" max="14844" width="5.42578125" style="5" customWidth="1"/>
    <col min="14845" max="14850" width="5.140625" style="5" customWidth="1"/>
    <col min="14851" max="14853" width="4.140625" style="5" customWidth="1"/>
    <col min="14854" max="14854" width="5" style="5" customWidth="1"/>
    <col min="14855" max="14855" width="3.42578125" style="5" customWidth="1"/>
    <col min="14856" max="14858" width="0" style="5" hidden="1" customWidth="1"/>
    <col min="14859" max="14863" width="3.28515625" style="5" customWidth="1"/>
    <col min="14864" max="14864" width="3" style="5" customWidth="1"/>
    <col min="14865" max="14865" width="0" style="5" hidden="1" customWidth="1"/>
    <col min="14866" max="14866" width="2.28515625" style="5" customWidth="1"/>
    <col min="14867" max="14874" width="0" style="5" hidden="1" customWidth="1"/>
    <col min="14875" max="15098" width="9.140625" style="5"/>
    <col min="15099" max="15099" width="4.140625" style="5" customWidth="1"/>
    <col min="15100" max="15100" width="5.42578125" style="5" customWidth="1"/>
    <col min="15101" max="15106" width="5.140625" style="5" customWidth="1"/>
    <col min="15107" max="15109" width="4.140625" style="5" customWidth="1"/>
    <col min="15110" max="15110" width="5" style="5" customWidth="1"/>
    <col min="15111" max="15111" width="3.42578125" style="5" customWidth="1"/>
    <col min="15112" max="15114" width="0" style="5" hidden="1" customWidth="1"/>
    <col min="15115" max="15119" width="3.28515625" style="5" customWidth="1"/>
    <col min="15120" max="15120" width="3" style="5" customWidth="1"/>
    <col min="15121" max="15121" width="0" style="5" hidden="1" customWidth="1"/>
    <col min="15122" max="15122" width="2.28515625" style="5" customWidth="1"/>
    <col min="15123" max="15130" width="0" style="5" hidden="1" customWidth="1"/>
    <col min="15131" max="15354" width="9.140625" style="5"/>
    <col min="15355" max="15355" width="4.140625" style="5" customWidth="1"/>
    <col min="15356" max="15356" width="5.42578125" style="5" customWidth="1"/>
    <col min="15357" max="15362" width="5.140625" style="5" customWidth="1"/>
    <col min="15363" max="15365" width="4.140625" style="5" customWidth="1"/>
    <col min="15366" max="15366" width="5" style="5" customWidth="1"/>
    <col min="15367" max="15367" width="3.42578125" style="5" customWidth="1"/>
    <col min="15368" max="15370" width="0" style="5" hidden="1" customWidth="1"/>
    <col min="15371" max="15375" width="3.28515625" style="5" customWidth="1"/>
    <col min="15376" max="15376" width="3" style="5" customWidth="1"/>
    <col min="15377" max="15377" width="0" style="5" hidden="1" customWidth="1"/>
    <col min="15378" max="15378" width="2.28515625" style="5" customWidth="1"/>
    <col min="15379" max="15386" width="0" style="5" hidden="1" customWidth="1"/>
    <col min="15387" max="15610" width="9.140625" style="5"/>
    <col min="15611" max="15611" width="4.140625" style="5" customWidth="1"/>
    <col min="15612" max="15612" width="5.42578125" style="5" customWidth="1"/>
    <col min="15613" max="15618" width="5.140625" style="5" customWidth="1"/>
    <col min="15619" max="15621" width="4.140625" style="5" customWidth="1"/>
    <col min="15622" max="15622" width="5" style="5" customWidth="1"/>
    <col min="15623" max="15623" width="3.42578125" style="5" customWidth="1"/>
    <col min="15624" max="15626" width="0" style="5" hidden="1" customWidth="1"/>
    <col min="15627" max="15631" width="3.28515625" style="5" customWidth="1"/>
    <col min="15632" max="15632" width="3" style="5" customWidth="1"/>
    <col min="15633" max="15633" width="0" style="5" hidden="1" customWidth="1"/>
    <col min="15634" max="15634" width="2.28515625" style="5" customWidth="1"/>
    <col min="15635" max="15642" width="0" style="5" hidden="1" customWidth="1"/>
    <col min="15643" max="15866" width="9.140625" style="5"/>
    <col min="15867" max="15867" width="4.140625" style="5" customWidth="1"/>
    <col min="15868" max="15868" width="5.42578125" style="5" customWidth="1"/>
    <col min="15869" max="15874" width="5.140625" style="5" customWidth="1"/>
    <col min="15875" max="15877" width="4.140625" style="5" customWidth="1"/>
    <col min="15878" max="15878" width="5" style="5" customWidth="1"/>
    <col min="15879" max="15879" width="3.42578125" style="5" customWidth="1"/>
    <col min="15880" max="15882" width="0" style="5" hidden="1" customWidth="1"/>
    <col min="15883" max="15887" width="3.28515625" style="5" customWidth="1"/>
    <col min="15888" max="15888" width="3" style="5" customWidth="1"/>
    <col min="15889" max="15889" width="0" style="5" hidden="1" customWidth="1"/>
    <col min="15890" max="15890" width="2.28515625" style="5" customWidth="1"/>
    <col min="15891" max="15898" width="0" style="5" hidden="1" customWidth="1"/>
    <col min="15899" max="16122" width="9.140625" style="5"/>
    <col min="16123" max="16123" width="4.140625" style="5" customWidth="1"/>
    <col min="16124" max="16124" width="5.42578125" style="5" customWidth="1"/>
    <col min="16125" max="16130" width="5.140625" style="5" customWidth="1"/>
    <col min="16131" max="16133" width="4.140625" style="5" customWidth="1"/>
    <col min="16134" max="16134" width="5" style="5" customWidth="1"/>
    <col min="16135" max="16135" width="3.42578125" style="5" customWidth="1"/>
    <col min="16136" max="16138" width="0" style="5" hidden="1" customWidth="1"/>
    <col min="16139" max="16143" width="3.28515625" style="5" customWidth="1"/>
    <col min="16144" max="16144" width="3" style="5" customWidth="1"/>
    <col min="16145" max="16145" width="0" style="5" hidden="1" customWidth="1"/>
    <col min="16146" max="16146" width="2.28515625" style="5" customWidth="1"/>
    <col min="16147" max="16154" width="0" style="5" hidden="1" customWidth="1"/>
    <col min="16155" max="16384" width="9.140625" style="5"/>
  </cols>
  <sheetData>
    <row r="1" spans="1:26">
      <c r="A1" s="979"/>
      <c r="B1" s="979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979"/>
    </row>
    <row r="2" spans="1:26">
      <c r="A2" s="980" t="s">
        <v>168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</row>
    <row r="3" spans="1:26">
      <c r="A3" s="980" t="s">
        <v>169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</row>
    <row r="4" spans="1:26" ht="13.5" thickBot="1">
      <c r="A4" s="981" t="s">
        <v>0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</row>
    <row r="5" spans="1:26" ht="13.5" thickBot="1">
      <c r="A5" s="565">
        <v>1</v>
      </c>
      <c r="B5" s="982" t="s">
        <v>153</v>
      </c>
      <c r="C5" s="983"/>
      <c r="D5" s="984">
        <f>Деклар!D5</f>
        <v>111111111111</v>
      </c>
      <c r="E5" s="985"/>
      <c r="F5" s="985"/>
      <c r="G5" s="985"/>
      <c r="H5" s="985"/>
      <c r="I5" s="985"/>
      <c r="J5" s="986"/>
      <c r="K5" s="566"/>
      <c r="L5" s="567"/>
      <c r="M5" s="983"/>
      <c r="N5" s="983"/>
      <c r="O5" s="987"/>
      <c r="P5" s="987"/>
      <c r="Q5" s="987"/>
      <c r="R5" s="987"/>
      <c r="S5" s="987"/>
    </row>
    <row r="6" spans="1:26" ht="13.5" thickBot="1">
      <c r="A6" s="988"/>
      <c r="B6" s="988"/>
      <c r="C6" s="988"/>
      <c r="D6" s="988"/>
      <c r="E6" s="988"/>
      <c r="F6" s="988"/>
      <c r="G6" s="988"/>
      <c r="H6" s="988"/>
      <c r="I6" s="988"/>
      <c r="J6" s="988"/>
      <c r="K6" s="988"/>
      <c r="L6" s="988"/>
      <c r="M6" s="988"/>
      <c r="N6" s="988"/>
      <c r="O6" s="988"/>
      <c r="P6" s="988"/>
      <c r="Q6" s="988"/>
      <c r="R6" s="988"/>
      <c r="S6" s="988"/>
    </row>
    <row r="7" spans="1:26" ht="13.5" thickBot="1">
      <c r="A7" s="565">
        <v>2</v>
      </c>
      <c r="B7" s="989" t="s">
        <v>170</v>
      </c>
      <c r="C7" s="990"/>
      <c r="D7" s="990"/>
      <c r="E7" s="990"/>
      <c r="F7" s="990"/>
      <c r="G7" s="990"/>
      <c r="H7" s="990"/>
      <c r="I7" s="990"/>
      <c r="J7" s="990"/>
      <c r="K7" s="990"/>
      <c r="L7" s="990"/>
      <c r="M7" s="990"/>
      <c r="N7" s="990"/>
      <c r="O7" s="991" t="str">
        <f>Деклар!G7</f>
        <v>2020 год</v>
      </c>
      <c r="P7" s="992"/>
      <c r="Q7" s="992"/>
      <c r="R7" s="992"/>
      <c r="S7" s="993"/>
      <c r="T7" s="14"/>
      <c r="U7" s="14"/>
      <c r="V7" s="14"/>
      <c r="W7" s="14"/>
      <c r="X7" s="14"/>
      <c r="Y7" s="14"/>
      <c r="Z7" s="14"/>
    </row>
    <row r="8" spans="1:26">
      <c r="A8" s="979"/>
      <c r="B8" s="979"/>
      <c r="C8" s="979"/>
      <c r="D8" s="979"/>
      <c r="E8" s="979"/>
      <c r="F8" s="979"/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979"/>
      <c r="R8" s="979"/>
      <c r="S8" s="979"/>
      <c r="T8" s="979"/>
      <c r="U8" s="979"/>
      <c r="V8" s="979"/>
      <c r="W8" s="979"/>
      <c r="X8" s="979"/>
      <c r="Y8" s="979"/>
      <c r="Z8" s="979"/>
    </row>
    <row r="9" spans="1:26">
      <c r="A9" s="994" t="s">
        <v>171</v>
      </c>
      <c r="B9" s="994"/>
      <c r="C9" s="994"/>
      <c r="D9" s="994"/>
      <c r="E9" s="994"/>
      <c r="F9" s="994"/>
      <c r="G9" s="994"/>
      <c r="H9" s="994"/>
      <c r="I9" s="994"/>
      <c r="J9" s="994"/>
      <c r="K9" s="994"/>
      <c r="L9" s="994"/>
      <c r="M9" s="994"/>
      <c r="N9" s="994"/>
      <c r="O9" s="994"/>
      <c r="P9" s="994"/>
      <c r="Q9" s="994"/>
      <c r="R9" s="994"/>
      <c r="S9" s="994"/>
      <c r="T9" s="518"/>
      <c r="U9" s="518"/>
      <c r="V9" s="518"/>
      <c r="W9" s="518"/>
      <c r="X9" s="518"/>
      <c r="Y9" s="518"/>
      <c r="Z9" s="518"/>
    </row>
    <row r="10" spans="1:26" s="1" customFormat="1">
      <c r="A10" s="995" t="s">
        <v>24</v>
      </c>
      <c r="B10" s="995"/>
      <c r="C10" s="996" t="s">
        <v>136</v>
      </c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</row>
    <row r="11" spans="1:26" s="1" customFormat="1">
      <c r="A11" s="922"/>
      <c r="B11" s="922"/>
      <c r="C11" s="922"/>
      <c r="D11" s="922"/>
      <c r="E11" s="922"/>
      <c r="F11" s="922"/>
      <c r="G11" s="922"/>
      <c r="H11" s="922"/>
      <c r="I11" s="922"/>
      <c r="J11" s="922"/>
      <c r="K11" s="922"/>
      <c r="L11" s="922"/>
      <c r="M11" s="922"/>
      <c r="N11" s="922"/>
      <c r="O11" s="922"/>
      <c r="P11" s="922"/>
      <c r="Q11" s="922"/>
      <c r="R11" s="922"/>
      <c r="S11" s="922"/>
    </row>
    <row r="12" spans="1:26" s="1" customFormat="1" ht="29.25" customHeight="1">
      <c r="A12" s="964" t="s">
        <v>406</v>
      </c>
      <c r="B12" s="965"/>
      <c r="C12" s="966" t="s">
        <v>137</v>
      </c>
      <c r="D12" s="967"/>
      <c r="E12" s="967"/>
      <c r="F12" s="967"/>
      <c r="G12" s="967"/>
      <c r="H12" s="967"/>
      <c r="I12" s="967"/>
      <c r="J12" s="967"/>
      <c r="K12" s="967"/>
      <c r="L12" s="967"/>
      <c r="M12" s="217"/>
      <c r="N12" s="218"/>
      <c r="O12" s="218"/>
      <c r="P12" s="218"/>
      <c r="Q12" s="218"/>
      <c r="R12" s="218"/>
      <c r="S12" s="219">
        <f>S14+S16+S18+S20</f>
        <v>0</v>
      </c>
    </row>
    <row r="13" spans="1:26" s="569" customFormat="1" ht="13.5" thickBot="1">
      <c r="A13" s="972"/>
      <c r="B13" s="972"/>
      <c r="C13" s="972"/>
      <c r="D13" s="972"/>
      <c r="E13" s="972"/>
      <c r="F13" s="972"/>
      <c r="G13" s="972"/>
      <c r="H13" s="972"/>
      <c r="I13" s="972"/>
      <c r="J13" s="972"/>
      <c r="K13" s="972"/>
      <c r="L13" s="972"/>
      <c r="M13" s="972"/>
      <c r="N13" s="972"/>
      <c r="O13" s="972"/>
      <c r="P13" s="972"/>
      <c r="Q13" s="972"/>
      <c r="R13" s="972"/>
      <c r="S13" s="972"/>
      <c r="T13" s="568"/>
    </row>
    <row r="14" spans="1:26" s="569" customFormat="1" ht="13.5" thickBot="1">
      <c r="A14" s="968"/>
      <c r="B14" s="969"/>
      <c r="C14" s="570" t="s">
        <v>47</v>
      </c>
      <c r="D14" s="973" t="s">
        <v>138</v>
      </c>
      <c r="E14" s="974"/>
      <c r="F14" s="974"/>
      <c r="G14" s="974"/>
      <c r="H14" s="974"/>
      <c r="I14" s="974"/>
      <c r="J14" s="974"/>
      <c r="K14" s="974"/>
      <c r="L14" s="974"/>
      <c r="M14" s="571"/>
      <c r="N14" s="572"/>
      <c r="O14" s="572"/>
      <c r="P14" s="572"/>
      <c r="Q14" s="572"/>
      <c r="R14" s="572"/>
      <c r="S14" s="573">
        <f>'220.00.003.Выбытие ФА'!F48</f>
        <v>0</v>
      </c>
      <c r="T14" s="568"/>
    </row>
    <row r="15" spans="1:26" s="569" customFormat="1" ht="13.5" thickBot="1">
      <c r="A15" s="972"/>
      <c r="B15" s="972"/>
      <c r="C15" s="972"/>
      <c r="D15" s="972"/>
      <c r="E15" s="972"/>
      <c r="F15" s="972"/>
      <c r="G15" s="972"/>
      <c r="H15" s="972"/>
      <c r="I15" s="972"/>
      <c r="J15" s="972"/>
      <c r="K15" s="972"/>
      <c r="L15" s="972"/>
      <c r="M15" s="972"/>
      <c r="N15" s="972"/>
      <c r="O15" s="972"/>
      <c r="P15" s="972"/>
      <c r="Q15" s="972"/>
      <c r="R15" s="972"/>
      <c r="S15" s="972"/>
      <c r="T15" s="568"/>
    </row>
    <row r="16" spans="1:26" s="569" customFormat="1" ht="13.5" thickBot="1">
      <c r="A16" s="968"/>
      <c r="B16" s="969"/>
      <c r="C16" s="570" t="s">
        <v>50</v>
      </c>
      <c r="D16" s="973" t="s">
        <v>139</v>
      </c>
      <c r="E16" s="974"/>
      <c r="F16" s="974"/>
      <c r="G16" s="974"/>
      <c r="H16" s="974"/>
      <c r="I16" s="974"/>
      <c r="J16" s="974"/>
      <c r="K16" s="974"/>
      <c r="L16" s="974"/>
      <c r="M16" s="571"/>
      <c r="N16" s="572"/>
      <c r="O16" s="572"/>
      <c r="P16" s="572"/>
      <c r="Q16" s="572"/>
      <c r="R16" s="572"/>
      <c r="S16" s="573">
        <f>'220.00.003.Выбытие ФА'!F52</f>
        <v>0</v>
      </c>
      <c r="T16" s="568"/>
    </row>
    <row r="17" spans="1:20" s="569" customFormat="1" ht="13.5" thickBot="1">
      <c r="A17" s="972"/>
      <c r="B17" s="972"/>
      <c r="C17" s="972"/>
      <c r="D17" s="972"/>
      <c r="E17" s="972"/>
      <c r="F17" s="972"/>
      <c r="G17" s="972"/>
      <c r="H17" s="972"/>
      <c r="I17" s="972"/>
      <c r="J17" s="972"/>
      <c r="K17" s="972"/>
      <c r="L17" s="972"/>
      <c r="M17" s="972"/>
      <c r="N17" s="972"/>
      <c r="O17" s="972"/>
      <c r="P17" s="972"/>
      <c r="Q17" s="972"/>
      <c r="R17" s="972"/>
      <c r="S17" s="972"/>
      <c r="T17" s="568"/>
    </row>
    <row r="18" spans="1:20" s="569" customFormat="1" ht="13.5" thickBot="1">
      <c r="A18" s="968"/>
      <c r="B18" s="969"/>
      <c r="C18" s="570" t="s">
        <v>52</v>
      </c>
      <c r="D18" s="970" t="s">
        <v>140</v>
      </c>
      <c r="E18" s="971"/>
      <c r="F18" s="971"/>
      <c r="G18" s="971"/>
      <c r="H18" s="971"/>
      <c r="I18" s="971"/>
      <c r="J18" s="971"/>
      <c r="K18" s="971"/>
      <c r="L18" s="971"/>
      <c r="M18" s="571"/>
      <c r="N18" s="572"/>
      <c r="O18" s="572"/>
      <c r="P18" s="572"/>
      <c r="Q18" s="572"/>
      <c r="R18" s="572"/>
      <c r="S18" s="573">
        <f>'220.00.003.Выбытие ФА'!F58</f>
        <v>0</v>
      </c>
      <c r="T18" s="568"/>
    </row>
    <row r="19" spans="1:20" s="569" customFormat="1" ht="13.5" thickBot="1">
      <c r="A19" s="972"/>
      <c r="B19" s="972"/>
      <c r="C19" s="972"/>
      <c r="D19" s="972"/>
      <c r="E19" s="972"/>
      <c r="F19" s="972"/>
      <c r="G19" s="972"/>
      <c r="H19" s="972"/>
      <c r="I19" s="972"/>
      <c r="J19" s="972"/>
      <c r="K19" s="972"/>
      <c r="L19" s="972"/>
      <c r="M19" s="972"/>
      <c r="N19" s="972"/>
      <c r="O19" s="972"/>
      <c r="P19" s="972"/>
      <c r="Q19" s="972"/>
      <c r="R19" s="972"/>
      <c r="S19" s="972"/>
      <c r="T19" s="568"/>
    </row>
    <row r="20" spans="1:20" s="569" customFormat="1" ht="13.5" thickBot="1">
      <c r="A20" s="968"/>
      <c r="B20" s="969"/>
      <c r="C20" s="570" t="s">
        <v>52</v>
      </c>
      <c r="D20" s="970" t="s">
        <v>141</v>
      </c>
      <c r="E20" s="971"/>
      <c r="F20" s="971"/>
      <c r="G20" s="971"/>
      <c r="H20" s="971"/>
      <c r="I20" s="971"/>
      <c r="J20" s="971"/>
      <c r="K20" s="971"/>
      <c r="L20" s="971"/>
      <c r="M20" s="571"/>
      <c r="N20" s="572"/>
      <c r="O20" s="572"/>
      <c r="P20" s="572"/>
      <c r="Q20" s="572"/>
      <c r="R20" s="572"/>
      <c r="S20" s="573">
        <f>'220.00.003.Выбытие ФА'!F63</f>
        <v>0</v>
      </c>
      <c r="T20" s="568"/>
    </row>
    <row r="21" spans="1:20" s="569" customFormat="1">
      <c r="A21" s="972"/>
      <c r="B21" s="972"/>
      <c r="C21" s="972"/>
      <c r="D21" s="972"/>
      <c r="E21" s="972"/>
      <c r="F21" s="972"/>
      <c r="G21" s="972"/>
      <c r="H21" s="972"/>
      <c r="I21" s="972"/>
      <c r="J21" s="972"/>
      <c r="K21" s="972"/>
      <c r="L21" s="972"/>
      <c r="M21" s="972"/>
      <c r="N21" s="972"/>
      <c r="O21" s="972"/>
      <c r="P21" s="972"/>
      <c r="Q21" s="972"/>
      <c r="R21" s="972"/>
      <c r="S21" s="972"/>
      <c r="T21" s="568"/>
    </row>
    <row r="22" spans="1:20" s="1" customFormat="1" ht="21.75" customHeight="1">
      <c r="A22" s="964" t="s">
        <v>407</v>
      </c>
      <c r="B22" s="965"/>
      <c r="C22" s="966" t="s">
        <v>142</v>
      </c>
      <c r="D22" s="967"/>
      <c r="E22" s="967"/>
      <c r="F22" s="967"/>
      <c r="G22" s="967"/>
      <c r="H22" s="967"/>
      <c r="I22" s="967"/>
      <c r="J22" s="967"/>
      <c r="K22" s="967"/>
      <c r="L22" s="967"/>
      <c r="M22" s="217"/>
      <c r="N22" s="218"/>
      <c r="O22" s="218"/>
      <c r="P22" s="218"/>
      <c r="Q22" s="218"/>
      <c r="R22" s="218"/>
      <c r="S22" s="219">
        <f>S24+S26+S28+S30</f>
        <v>0</v>
      </c>
    </row>
    <row r="23" spans="1:20" s="569" customFormat="1" ht="13.5" thickBot="1">
      <c r="A23" s="972"/>
      <c r="B23" s="972"/>
      <c r="C23" s="972"/>
      <c r="D23" s="972"/>
      <c r="E23" s="972"/>
      <c r="F23" s="972"/>
      <c r="G23" s="972"/>
      <c r="H23" s="972"/>
      <c r="I23" s="972"/>
      <c r="J23" s="972"/>
      <c r="K23" s="972"/>
      <c r="L23" s="972"/>
      <c r="M23" s="972"/>
      <c r="N23" s="972"/>
      <c r="O23" s="972"/>
      <c r="P23" s="972"/>
      <c r="Q23" s="972"/>
      <c r="R23" s="972"/>
      <c r="S23" s="972"/>
      <c r="T23" s="568"/>
    </row>
    <row r="24" spans="1:20" s="569" customFormat="1" ht="13.5" thickBot="1">
      <c r="A24" s="968"/>
      <c r="B24" s="969"/>
      <c r="C24" s="570" t="s">
        <v>47</v>
      </c>
      <c r="D24" s="973" t="s">
        <v>138</v>
      </c>
      <c r="E24" s="974"/>
      <c r="F24" s="974"/>
      <c r="G24" s="974"/>
      <c r="H24" s="974"/>
      <c r="I24" s="974"/>
      <c r="J24" s="974"/>
      <c r="K24" s="974"/>
      <c r="L24" s="974"/>
      <c r="M24" s="571"/>
      <c r="N24" s="572"/>
      <c r="O24" s="572"/>
      <c r="P24" s="572"/>
      <c r="Q24" s="572"/>
      <c r="R24" s="572"/>
      <c r="S24" s="573">
        <f>'220.00.003.Выбытие ФА'!G48</f>
        <v>0</v>
      </c>
      <c r="T24" s="568"/>
    </row>
    <row r="25" spans="1:20" s="569" customFormat="1" ht="13.5" thickBot="1">
      <c r="A25" s="972"/>
      <c r="B25" s="972"/>
      <c r="C25" s="972"/>
      <c r="D25" s="972"/>
      <c r="E25" s="972"/>
      <c r="F25" s="972"/>
      <c r="G25" s="972"/>
      <c r="H25" s="972"/>
      <c r="I25" s="972"/>
      <c r="J25" s="972"/>
      <c r="K25" s="972"/>
      <c r="L25" s="972"/>
      <c r="M25" s="972"/>
      <c r="N25" s="972"/>
      <c r="O25" s="972"/>
      <c r="P25" s="972"/>
      <c r="Q25" s="972"/>
      <c r="R25" s="972"/>
      <c r="S25" s="972"/>
      <c r="T25" s="568"/>
    </row>
    <row r="26" spans="1:20" s="569" customFormat="1" ht="13.5" thickBot="1">
      <c r="A26" s="968"/>
      <c r="B26" s="969"/>
      <c r="C26" s="570" t="s">
        <v>50</v>
      </c>
      <c r="D26" s="973" t="s">
        <v>139</v>
      </c>
      <c r="E26" s="974"/>
      <c r="F26" s="974"/>
      <c r="G26" s="974"/>
      <c r="H26" s="974"/>
      <c r="I26" s="974"/>
      <c r="J26" s="974"/>
      <c r="K26" s="974"/>
      <c r="L26" s="974"/>
      <c r="M26" s="571"/>
      <c r="N26" s="572"/>
      <c r="O26" s="572"/>
      <c r="P26" s="572"/>
      <c r="Q26" s="572"/>
      <c r="R26" s="572"/>
      <c r="S26" s="573">
        <f>'220.00.003.Выбытие ФА'!G52</f>
        <v>0</v>
      </c>
      <c r="T26" s="568"/>
    </row>
    <row r="27" spans="1:20" s="569" customFormat="1" ht="13.5" thickBot="1">
      <c r="A27" s="972"/>
      <c r="B27" s="972"/>
      <c r="C27" s="972"/>
      <c r="D27" s="972"/>
      <c r="E27" s="972"/>
      <c r="F27" s="972"/>
      <c r="G27" s="972"/>
      <c r="H27" s="972"/>
      <c r="I27" s="972"/>
      <c r="J27" s="972"/>
      <c r="K27" s="972"/>
      <c r="L27" s="972"/>
      <c r="M27" s="972"/>
      <c r="N27" s="972"/>
      <c r="O27" s="972"/>
      <c r="P27" s="972"/>
      <c r="Q27" s="972"/>
      <c r="R27" s="972"/>
      <c r="S27" s="972"/>
      <c r="T27" s="568"/>
    </row>
    <row r="28" spans="1:20" s="569" customFormat="1" ht="13.5" thickBot="1">
      <c r="A28" s="968"/>
      <c r="B28" s="969"/>
      <c r="C28" s="570" t="s">
        <v>52</v>
      </c>
      <c r="D28" s="970" t="s">
        <v>140</v>
      </c>
      <c r="E28" s="971"/>
      <c r="F28" s="971"/>
      <c r="G28" s="971"/>
      <c r="H28" s="971"/>
      <c r="I28" s="971"/>
      <c r="J28" s="971"/>
      <c r="K28" s="971"/>
      <c r="L28" s="971"/>
      <c r="M28" s="571"/>
      <c r="N28" s="572"/>
      <c r="O28" s="572"/>
      <c r="P28" s="572"/>
      <c r="Q28" s="572"/>
      <c r="R28" s="572"/>
      <c r="S28" s="573">
        <f>'220.00.003.Выбытие ФА'!G58</f>
        <v>0</v>
      </c>
      <c r="T28" s="568"/>
    </row>
    <row r="29" spans="1:20" s="569" customFormat="1" ht="13.5" thickBot="1">
      <c r="A29" s="972"/>
      <c r="B29" s="972"/>
      <c r="C29" s="972"/>
      <c r="D29" s="972"/>
      <c r="E29" s="972"/>
      <c r="F29" s="972"/>
      <c r="G29" s="972"/>
      <c r="H29" s="972"/>
      <c r="I29" s="972"/>
      <c r="J29" s="972"/>
      <c r="K29" s="972"/>
      <c r="L29" s="972"/>
      <c r="M29" s="972"/>
      <c r="N29" s="972"/>
      <c r="O29" s="972"/>
      <c r="P29" s="972"/>
      <c r="Q29" s="972"/>
      <c r="R29" s="972"/>
      <c r="S29" s="972"/>
      <c r="T29" s="568"/>
    </row>
    <row r="30" spans="1:20" s="569" customFormat="1" ht="13.5" thickBot="1">
      <c r="A30" s="968"/>
      <c r="B30" s="969"/>
      <c r="C30" s="570" t="s">
        <v>52</v>
      </c>
      <c r="D30" s="970" t="s">
        <v>141</v>
      </c>
      <c r="E30" s="971"/>
      <c r="F30" s="971"/>
      <c r="G30" s="971"/>
      <c r="H30" s="971"/>
      <c r="I30" s="971"/>
      <c r="J30" s="971"/>
      <c r="K30" s="971"/>
      <c r="L30" s="971"/>
      <c r="M30" s="571"/>
      <c r="N30" s="572"/>
      <c r="O30" s="572"/>
      <c r="P30" s="572"/>
      <c r="Q30" s="572"/>
      <c r="R30" s="572"/>
      <c r="S30" s="573">
        <f>'220.00.003.Выбытие ФА'!G63</f>
        <v>0</v>
      </c>
      <c r="T30" s="568"/>
    </row>
    <row r="31" spans="1:20" s="569" customFormat="1">
      <c r="A31" s="972"/>
      <c r="B31" s="972"/>
      <c r="C31" s="972"/>
      <c r="D31" s="972"/>
      <c r="E31" s="972"/>
      <c r="F31" s="972"/>
      <c r="G31" s="972"/>
      <c r="H31" s="972"/>
      <c r="I31" s="972"/>
      <c r="J31" s="972"/>
      <c r="K31" s="972"/>
      <c r="L31" s="972"/>
      <c r="M31" s="972"/>
      <c r="N31" s="972"/>
      <c r="O31" s="972"/>
      <c r="P31" s="972"/>
      <c r="Q31" s="972"/>
      <c r="R31" s="972"/>
      <c r="S31" s="972"/>
      <c r="T31" s="568"/>
    </row>
    <row r="32" spans="1:20" s="1" customFormat="1" ht="25.5" customHeight="1">
      <c r="A32" s="964" t="s">
        <v>408</v>
      </c>
      <c r="B32" s="965"/>
      <c r="C32" s="966" t="s">
        <v>143</v>
      </c>
      <c r="D32" s="967"/>
      <c r="E32" s="967"/>
      <c r="F32" s="967"/>
      <c r="G32" s="967"/>
      <c r="H32" s="967"/>
      <c r="I32" s="967"/>
      <c r="J32" s="967"/>
      <c r="K32" s="967"/>
      <c r="L32" s="967"/>
      <c r="M32" s="217"/>
      <c r="N32" s="218"/>
      <c r="O32" s="218"/>
      <c r="P32" s="218"/>
      <c r="Q32" s="218"/>
      <c r="R32" s="218"/>
      <c r="S32" s="219">
        <f>S34+S36+S38+S40</f>
        <v>0</v>
      </c>
    </row>
    <row r="33" spans="1:20" s="569" customFormat="1" ht="13.5" thickBot="1">
      <c r="A33" s="972"/>
      <c r="B33" s="972"/>
      <c r="C33" s="972"/>
      <c r="D33" s="972"/>
      <c r="E33" s="972"/>
      <c r="F33" s="972"/>
      <c r="G33" s="972"/>
      <c r="H33" s="972"/>
      <c r="I33" s="972"/>
      <c r="J33" s="972"/>
      <c r="K33" s="972"/>
      <c r="L33" s="972"/>
      <c r="M33" s="972"/>
      <c r="N33" s="972"/>
      <c r="O33" s="972"/>
      <c r="P33" s="972"/>
      <c r="Q33" s="972"/>
      <c r="R33" s="972"/>
      <c r="S33" s="972"/>
      <c r="T33" s="568"/>
    </row>
    <row r="34" spans="1:20" s="569" customFormat="1" ht="13.5" thickBot="1">
      <c r="A34" s="968"/>
      <c r="B34" s="969"/>
      <c r="C34" s="570" t="s">
        <v>47</v>
      </c>
      <c r="D34" s="973" t="s">
        <v>138</v>
      </c>
      <c r="E34" s="974"/>
      <c r="F34" s="974"/>
      <c r="G34" s="974"/>
      <c r="H34" s="974"/>
      <c r="I34" s="974"/>
      <c r="J34" s="974"/>
      <c r="K34" s="974"/>
      <c r="L34" s="974"/>
      <c r="M34" s="571"/>
      <c r="N34" s="572"/>
      <c r="O34" s="572"/>
      <c r="P34" s="572"/>
      <c r="Q34" s="572"/>
      <c r="R34" s="572"/>
      <c r="S34" s="573">
        <f>'220.00.003.Выбытие ФА'!H48</f>
        <v>0</v>
      </c>
      <c r="T34" s="568"/>
    </row>
    <row r="35" spans="1:20" s="569" customFormat="1" ht="13.5" thickBot="1">
      <c r="A35" s="972"/>
      <c r="B35" s="972"/>
      <c r="C35" s="972"/>
      <c r="D35" s="972"/>
      <c r="E35" s="972"/>
      <c r="F35" s="972"/>
      <c r="G35" s="972"/>
      <c r="H35" s="972"/>
      <c r="I35" s="972"/>
      <c r="J35" s="972"/>
      <c r="K35" s="972"/>
      <c r="L35" s="972"/>
      <c r="M35" s="972"/>
      <c r="N35" s="972"/>
      <c r="O35" s="972"/>
      <c r="P35" s="972"/>
      <c r="Q35" s="972"/>
      <c r="R35" s="972"/>
      <c r="S35" s="972"/>
      <c r="T35" s="568"/>
    </row>
    <row r="36" spans="1:20" s="569" customFormat="1" ht="13.5" thickBot="1">
      <c r="A36" s="968"/>
      <c r="B36" s="969"/>
      <c r="C36" s="570" t="s">
        <v>50</v>
      </c>
      <c r="D36" s="973" t="s">
        <v>139</v>
      </c>
      <c r="E36" s="974"/>
      <c r="F36" s="974"/>
      <c r="G36" s="974"/>
      <c r="H36" s="974"/>
      <c r="I36" s="974"/>
      <c r="J36" s="974"/>
      <c r="K36" s="974"/>
      <c r="L36" s="974"/>
      <c r="M36" s="571"/>
      <c r="N36" s="572"/>
      <c r="O36" s="572"/>
      <c r="P36" s="572"/>
      <c r="Q36" s="572"/>
      <c r="R36" s="572"/>
      <c r="S36" s="573">
        <f>'220.00.003.Выбытие ФА'!H52</f>
        <v>0</v>
      </c>
      <c r="T36" s="568"/>
    </row>
    <row r="37" spans="1:20" s="569" customFormat="1" ht="13.5" thickBot="1">
      <c r="A37" s="972"/>
      <c r="B37" s="972"/>
      <c r="C37" s="972"/>
      <c r="D37" s="972"/>
      <c r="E37" s="972"/>
      <c r="F37" s="972"/>
      <c r="G37" s="972"/>
      <c r="H37" s="972"/>
      <c r="I37" s="972"/>
      <c r="J37" s="972"/>
      <c r="K37" s="972"/>
      <c r="L37" s="972"/>
      <c r="M37" s="972"/>
      <c r="N37" s="972"/>
      <c r="O37" s="972"/>
      <c r="P37" s="972"/>
      <c r="Q37" s="972"/>
      <c r="R37" s="972"/>
      <c r="S37" s="972"/>
      <c r="T37" s="568"/>
    </row>
    <row r="38" spans="1:20" s="569" customFormat="1" ht="13.5" thickBot="1">
      <c r="A38" s="968"/>
      <c r="B38" s="969"/>
      <c r="C38" s="570" t="s">
        <v>52</v>
      </c>
      <c r="D38" s="970" t="s">
        <v>140</v>
      </c>
      <c r="E38" s="971"/>
      <c r="F38" s="971"/>
      <c r="G38" s="971"/>
      <c r="H38" s="971"/>
      <c r="I38" s="971"/>
      <c r="J38" s="971"/>
      <c r="K38" s="971"/>
      <c r="L38" s="971"/>
      <c r="M38" s="571"/>
      <c r="N38" s="572"/>
      <c r="O38" s="572"/>
      <c r="P38" s="572"/>
      <c r="Q38" s="572"/>
      <c r="R38" s="572"/>
      <c r="S38" s="573">
        <f>'220.00.003.Выбытие ФА'!H58</f>
        <v>0</v>
      </c>
      <c r="T38" s="568"/>
    </row>
    <row r="39" spans="1:20" s="569" customFormat="1" ht="13.5" thickBot="1">
      <c r="A39" s="972"/>
      <c r="B39" s="972"/>
      <c r="C39" s="972"/>
      <c r="D39" s="972"/>
      <c r="E39" s="972"/>
      <c r="F39" s="972"/>
      <c r="G39" s="972"/>
      <c r="H39" s="972"/>
      <c r="I39" s="972"/>
      <c r="J39" s="972"/>
      <c r="K39" s="972"/>
      <c r="L39" s="972"/>
      <c r="M39" s="972"/>
      <c r="N39" s="972"/>
      <c r="O39" s="972"/>
      <c r="P39" s="972"/>
      <c r="Q39" s="972"/>
      <c r="R39" s="972"/>
      <c r="S39" s="972"/>
      <c r="T39" s="568"/>
    </row>
    <row r="40" spans="1:20" s="569" customFormat="1" ht="13.5" thickBot="1">
      <c r="A40" s="968"/>
      <c r="B40" s="969"/>
      <c r="C40" s="570" t="s">
        <v>52</v>
      </c>
      <c r="D40" s="970" t="s">
        <v>141</v>
      </c>
      <c r="E40" s="971"/>
      <c r="F40" s="971"/>
      <c r="G40" s="971"/>
      <c r="H40" s="971"/>
      <c r="I40" s="971"/>
      <c r="J40" s="971"/>
      <c r="K40" s="971"/>
      <c r="L40" s="971"/>
      <c r="M40" s="571"/>
      <c r="N40" s="572"/>
      <c r="O40" s="572"/>
      <c r="P40" s="572"/>
      <c r="Q40" s="572"/>
      <c r="R40" s="572"/>
      <c r="S40" s="573">
        <f>'220.00.003.Выбытие ФА'!H63</f>
        <v>0</v>
      </c>
      <c r="T40" s="568"/>
    </row>
    <row r="41" spans="1:20" s="569" customFormat="1">
      <c r="A41" s="972"/>
      <c r="B41" s="972"/>
      <c r="C41" s="972"/>
      <c r="D41" s="972"/>
      <c r="E41" s="972"/>
      <c r="F41" s="972"/>
      <c r="G41" s="972"/>
      <c r="H41" s="972"/>
      <c r="I41" s="972"/>
      <c r="J41" s="972"/>
      <c r="K41" s="972"/>
      <c r="L41" s="972"/>
      <c r="M41" s="972"/>
      <c r="N41" s="972"/>
      <c r="O41" s="972"/>
      <c r="P41" s="972"/>
      <c r="Q41" s="972"/>
      <c r="R41" s="972"/>
      <c r="S41" s="972"/>
      <c r="T41" s="568"/>
    </row>
    <row r="42" spans="1:20" s="1" customFormat="1" ht="46.5" customHeight="1">
      <c r="A42" s="964" t="s">
        <v>409</v>
      </c>
      <c r="B42" s="965"/>
      <c r="C42" s="966" t="s">
        <v>889</v>
      </c>
      <c r="D42" s="967"/>
      <c r="E42" s="967"/>
      <c r="F42" s="967"/>
      <c r="G42" s="967"/>
      <c r="H42" s="967"/>
      <c r="I42" s="967"/>
      <c r="J42" s="967"/>
      <c r="K42" s="967"/>
      <c r="L42" s="967"/>
      <c r="M42" s="217"/>
      <c r="N42" s="218"/>
      <c r="O42" s="218"/>
      <c r="P42" s="218"/>
      <c r="Q42" s="218"/>
      <c r="R42" s="218"/>
      <c r="S42" s="219">
        <f>S44+S46+S48+S50</f>
        <v>0</v>
      </c>
    </row>
    <row r="43" spans="1:20" s="569" customFormat="1" ht="13.5" thickBot="1">
      <c r="A43" s="972"/>
      <c r="B43" s="972"/>
      <c r="C43" s="972"/>
      <c r="D43" s="972"/>
      <c r="E43" s="972"/>
      <c r="F43" s="972"/>
      <c r="G43" s="972"/>
      <c r="H43" s="972"/>
      <c r="I43" s="972"/>
      <c r="J43" s="972"/>
      <c r="K43" s="972"/>
      <c r="L43" s="972"/>
      <c r="M43" s="972"/>
      <c r="N43" s="972"/>
      <c r="O43" s="972"/>
      <c r="P43" s="972"/>
      <c r="Q43" s="972"/>
      <c r="R43" s="972"/>
      <c r="S43" s="972"/>
      <c r="T43" s="568"/>
    </row>
    <row r="44" spans="1:20" s="569" customFormat="1" ht="13.5" thickBot="1">
      <c r="A44" s="968"/>
      <c r="B44" s="969"/>
      <c r="C44" s="570" t="s">
        <v>47</v>
      </c>
      <c r="D44" s="973" t="s">
        <v>138</v>
      </c>
      <c r="E44" s="974"/>
      <c r="F44" s="974"/>
      <c r="G44" s="974"/>
      <c r="H44" s="974"/>
      <c r="I44" s="974"/>
      <c r="J44" s="974"/>
      <c r="K44" s="974"/>
      <c r="L44" s="974"/>
      <c r="M44" s="571"/>
      <c r="N44" s="572"/>
      <c r="O44" s="572"/>
      <c r="P44" s="572"/>
      <c r="Q44" s="572"/>
      <c r="R44" s="572"/>
      <c r="S44" s="573">
        <f>'220.00.003.Выбытие ФА'!J48</f>
        <v>0</v>
      </c>
      <c r="T44" s="568"/>
    </row>
    <row r="45" spans="1:20" s="569" customFormat="1" ht="13.5" thickBot="1">
      <c r="A45" s="972"/>
      <c r="B45" s="972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568"/>
    </row>
    <row r="46" spans="1:20" s="569" customFormat="1" ht="13.5" thickBot="1">
      <c r="A46" s="968"/>
      <c r="B46" s="969"/>
      <c r="C46" s="570" t="s">
        <v>50</v>
      </c>
      <c r="D46" s="973" t="s">
        <v>139</v>
      </c>
      <c r="E46" s="974"/>
      <c r="F46" s="974"/>
      <c r="G46" s="974"/>
      <c r="H46" s="974"/>
      <c r="I46" s="974"/>
      <c r="J46" s="974"/>
      <c r="K46" s="974"/>
      <c r="L46" s="974"/>
      <c r="M46" s="571"/>
      <c r="N46" s="572"/>
      <c r="O46" s="572"/>
      <c r="P46" s="572"/>
      <c r="Q46" s="572"/>
      <c r="R46" s="572"/>
      <c r="S46" s="573">
        <f>'220.00.003.Выбытие ФА'!J52</f>
        <v>0</v>
      </c>
      <c r="T46" s="568"/>
    </row>
    <row r="47" spans="1:20" s="569" customFormat="1" ht="13.5" thickBot="1">
      <c r="A47" s="972"/>
      <c r="B47" s="972"/>
      <c r="C47" s="972"/>
      <c r="D47" s="972"/>
      <c r="E47" s="972"/>
      <c r="F47" s="972"/>
      <c r="G47" s="972"/>
      <c r="H47" s="972"/>
      <c r="I47" s="972"/>
      <c r="J47" s="972"/>
      <c r="K47" s="972"/>
      <c r="L47" s="972"/>
      <c r="M47" s="972"/>
      <c r="N47" s="972"/>
      <c r="O47" s="972"/>
      <c r="P47" s="972"/>
      <c r="Q47" s="972"/>
      <c r="R47" s="972"/>
      <c r="S47" s="972"/>
      <c r="T47" s="568"/>
    </row>
    <row r="48" spans="1:20" s="569" customFormat="1" ht="13.5" thickBot="1">
      <c r="A48" s="968"/>
      <c r="B48" s="969"/>
      <c r="C48" s="570" t="s">
        <v>52</v>
      </c>
      <c r="D48" s="970" t="s">
        <v>140</v>
      </c>
      <c r="E48" s="971"/>
      <c r="F48" s="971"/>
      <c r="G48" s="971"/>
      <c r="H48" s="971"/>
      <c r="I48" s="971"/>
      <c r="J48" s="971"/>
      <c r="K48" s="971"/>
      <c r="L48" s="971"/>
      <c r="M48" s="571"/>
      <c r="N48" s="572"/>
      <c r="O48" s="572"/>
      <c r="P48" s="572"/>
      <c r="Q48" s="572"/>
      <c r="R48" s="572"/>
      <c r="S48" s="573">
        <f>'220.00.003.Выбытие ФА'!J58</f>
        <v>0</v>
      </c>
      <c r="T48" s="568"/>
    </row>
    <row r="49" spans="1:20" s="569" customFormat="1" ht="13.5" thickBot="1">
      <c r="A49" s="972"/>
      <c r="B49" s="972"/>
      <c r="C49" s="972"/>
      <c r="D49" s="972"/>
      <c r="E49" s="972"/>
      <c r="F49" s="972"/>
      <c r="G49" s="972"/>
      <c r="H49" s="972"/>
      <c r="I49" s="972"/>
      <c r="J49" s="972"/>
      <c r="K49" s="972"/>
      <c r="L49" s="972"/>
      <c r="M49" s="972"/>
      <c r="N49" s="972"/>
      <c r="O49" s="972"/>
      <c r="P49" s="972"/>
      <c r="Q49" s="972"/>
      <c r="R49" s="972"/>
      <c r="S49" s="972"/>
      <c r="T49" s="568"/>
    </row>
    <row r="50" spans="1:20" s="569" customFormat="1" ht="13.5" thickBot="1">
      <c r="A50" s="968"/>
      <c r="B50" s="969"/>
      <c r="C50" s="570" t="s">
        <v>52</v>
      </c>
      <c r="D50" s="970" t="s">
        <v>141</v>
      </c>
      <c r="E50" s="971"/>
      <c r="F50" s="971"/>
      <c r="G50" s="971"/>
      <c r="H50" s="971"/>
      <c r="I50" s="971"/>
      <c r="J50" s="971"/>
      <c r="K50" s="971"/>
      <c r="L50" s="971"/>
      <c r="M50" s="571"/>
      <c r="N50" s="572"/>
      <c r="O50" s="572"/>
      <c r="P50" s="572"/>
      <c r="Q50" s="572"/>
      <c r="R50" s="572"/>
      <c r="S50" s="573">
        <f>'220.00.003.Выбытие ФА'!J63</f>
        <v>0</v>
      </c>
      <c r="T50" s="568"/>
    </row>
    <row r="51" spans="1:20" s="569" customFormat="1">
      <c r="A51" s="972"/>
      <c r="B51" s="972"/>
      <c r="C51" s="972"/>
      <c r="D51" s="972"/>
      <c r="E51" s="972"/>
      <c r="F51" s="972"/>
      <c r="G51" s="972"/>
      <c r="H51" s="972"/>
      <c r="I51" s="972"/>
      <c r="J51" s="972"/>
      <c r="K51" s="972"/>
      <c r="L51" s="972"/>
      <c r="M51" s="972"/>
      <c r="N51" s="972"/>
      <c r="O51" s="972"/>
      <c r="P51" s="972"/>
      <c r="Q51" s="972"/>
      <c r="R51" s="972"/>
      <c r="S51" s="972"/>
      <c r="T51" s="568"/>
    </row>
    <row r="52" spans="1:20" s="1" customFormat="1" ht="31.5" customHeight="1">
      <c r="A52" s="964" t="s">
        <v>410</v>
      </c>
      <c r="B52" s="965"/>
      <c r="C52" s="966" t="s">
        <v>144</v>
      </c>
      <c r="D52" s="967"/>
      <c r="E52" s="967"/>
      <c r="F52" s="967"/>
      <c r="G52" s="967"/>
      <c r="H52" s="967"/>
      <c r="I52" s="967"/>
      <c r="J52" s="967"/>
      <c r="K52" s="967"/>
      <c r="L52" s="967"/>
      <c r="M52" s="217"/>
      <c r="N52" s="218"/>
      <c r="O52" s="218"/>
      <c r="P52" s="218"/>
      <c r="Q52" s="218"/>
      <c r="R52" s="218"/>
      <c r="S52" s="219">
        <f>S54+S56+S58+S60</f>
        <v>0</v>
      </c>
    </row>
    <row r="53" spans="1:20" s="569" customFormat="1" ht="13.5" thickBot="1">
      <c r="A53" s="972"/>
      <c r="B53" s="972"/>
      <c r="C53" s="972"/>
      <c r="D53" s="972"/>
      <c r="E53" s="972"/>
      <c r="F53" s="972"/>
      <c r="G53" s="972"/>
      <c r="H53" s="972"/>
      <c r="I53" s="972"/>
      <c r="J53" s="972"/>
      <c r="K53" s="972"/>
      <c r="L53" s="972"/>
      <c r="M53" s="972"/>
      <c r="N53" s="972"/>
      <c r="O53" s="972"/>
      <c r="P53" s="972"/>
      <c r="Q53" s="972"/>
      <c r="R53" s="972"/>
      <c r="S53" s="972"/>
      <c r="T53" s="568"/>
    </row>
    <row r="54" spans="1:20" s="569" customFormat="1" ht="13.5" thickBot="1">
      <c r="A54" s="968"/>
      <c r="B54" s="969"/>
      <c r="C54" s="570" t="s">
        <v>47</v>
      </c>
      <c r="D54" s="973" t="s">
        <v>138</v>
      </c>
      <c r="E54" s="974"/>
      <c r="F54" s="974"/>
      <c r="G54" s="974"/>
      <c r="H54" s="974"/>
      <c r="I54" s="974"/>
      <c r="J54" s="974"/>
      <c r="K54" s="974"/>
      <c r="L54" s="974"/>
      <c r="M54" s="571"/>
      <c r="N54" s="572"/>
      <c r="O54" s="572"/>
      <c r="P54" s="572"/>
      <c r="Q54" s="572"/>
      <c r="R54" s="572"/>
      <c r="S54" s="573">
        <f>S14+S24-S34+S44</f>
        <v>0</v>
      </c>
      <c r="T54" s="568"/>
    </row>
    <row r="55" spans="1:20" s="569" customFormat="1" ht="13.5" thickBot="1">
      <c r="A55" s="972"/>
      <c r="B55" s="972"/>
      <c r="C55" s="972"/>
      <c r="D55" s="972"/>
      <c r="E55" s="972"/>
      <c r="F55" s="972"/>
      <c r="G55" s="972"/>
      <c r="H55" s="972"/>
      <c r="I55" s="972"/>
      <c r="J55" s="972"/>
      <c r="K55" s="972"/>
      <c r="L55" s="972"/>
      <c r="M55" s="972"/>
      <c r="N55" s="972"/>
      <c r="O55" s="972"/>
      <c r="P55" s="972"/>
      <c r="Q55" s="972"/>
      <c r="R55" s="972"/>
      <c r="S55" s="972"/>
      <c r="T55" s="568"/>
    </row>
    <row r="56" spans="1:20" s="569" customFormat="1" ht="13.5" thickBot="1">
      <c r="A56" s="968"/>
      <c r="B56" s="969"/>
      <c r="C56" s="570" t="s">
        <v>50</v>
      </c>
      <c r="D56" s="973" t="s">
        <v>139</v>
      </c>
      <c r="E56" s="974"/>
      <c r="F56" s="974"/>
      <c r="G56" s="974"/>
      <c r="H56" s="974"/>
      <c r="I56" s="974"/>
      <c r="J56" s="974"/>
      <c r="K56" s="974"/>
      <c r="L56" s="974"/>
      <c r="M56" s="571"/>
      <c r="N56" s="572"/>
      <c r="O56" s="572"/>
      <c r="P56" s="572"/>
      <c r="Q56" s="572"/>
      <c r="R56" s="572"/>
      <c r="S56" s="573">
        <f>S16+S26-S36+S46</f>
        <v>0</v>
      </c>
      <c r="T56" s="568"/>
    </row>
    <row r="57" spans="1:20" s="569" customFormat="1" ht="13.5" thickBot="1">
      <c r="A57" s="972"/>
      <c r="B57" s="972"/>
      <c r="C57" s="972"/>
      <c r="D57" s="972"/>
      <c r="E57" s="972"/>
      <c r="F57" s="972"/>
      <c r="G57" s="972"/>
      <c r="H57" s="972"/>
      <c r="I57" s="972"/>
      <c r="J57" s="972"/>
      <c r="K57" s="972"/>
      <c r="L57" s="972"/>
      <c r="M57" s="972"/>
      <c r="N57" s="972"/>
      <c r="O57" s="972"/>
      <c r="P57" s="972"/>
      <c r="Q57" s="972"/>
      <c r="R57" s="972"/>
      <c r="S57" s="972"/>
      <c r="T57" s="568"/>
    </row>
    <row r="58" spans="1:20" s="569" customFormat="1" ht="13.5" thickBot="1">
      <c r="A58" s="968"/>
      <c r="B58" s="969"/>
      <c r="C58" s="570" t="s">
        <v>52</v>
      </c>
      <c r="D58" s="970" t="s">
        <v>140</v>
      </c>
      <c r="E58" s="971"/>
      <c r="F58" s="971"/>
      <c r="G58" s="971"/>
      <c r="H58" s="971"/>
      <c r="I58" s="971"/>
      <c r="J58" s="971"/>
      <c r="K58" s="971"/>
      <c r="L58" s="971"/>
      <c r="M58" s="571"/>
      <c r="N58" s="572"/>
      <c r="O58" s="572"/>
      <c r="P58" s="572"/>
      <c r="Q58" s="572"/>
      <c r="R58" s="572"/>
      <c r="S58" s="573">
        <f>S18+S28-S38+S48</f>
        <v>0</v>
      </c>
      <c r="T58" s="568"/>
    </row>
    <row r="59" spans="1:20" s="569" customFormat="1" ht="13.5" thickBot="1">
      <c r="A59" s="972"/>
      <c r="B59" s="972"/>
      <c r="C59" s="972"/>
      <c r="D59" s="972"/>
      <c r="E59" s="972"/>
      <c r="F59" s="972"/>
      <c r="G59" s="972"/>
      <c r="H59" s="972"/>
      <c r="I59" s="972"/>
      <c r="J59" s="972"/>
      <c r="K59" s="972"/>
      <c r="L59" s="972"/>
      <c r="M59" s="972"/>
      <c r="N59" s="972"/>
      <c r="O59" s="972"/>
      <c r="P59" s="972"/>
      <c r="Q59" s="972"/>
      <c r="R59" s="972"/>
      <c r="S59" s="972"/>
      <c r="T59" s="568"/>
    </row>
    <row r="60" spans="1:20" s="569" customFormat="1" ht="13.5" thickBot="1">
      <c r="A60" s="968"/>
      <c r="B60" s="969"/>
      <c r="C60" s="570" t="s">
        <v>52</v>
      </c>
      <c r="D60" s="970" t="s">
        <v>141</v>
      </c>
      <c r="E60" s="971"/>
      <c r="F60" s="971"/>
      <c r="G60" s="971"/>
      <c r="H60" s="971"/>
      <c r="I60" s="971"/>
      <c r="J60" s="971"/>
      <c r="K60" s="971"/>
      <c r="L60" s="971"/>
      <c r="M60" s="571"/>
      <c r="N60" s="572"/>
      <c r="O60" s="572"/>
      <c r="P60" s="572"/>
      <c r="Q60" s="572"/>
      <c r="R60" s="572"/>
      <c r="S60" s="573">
        <f>S20+S30-S40+S50</f>
        <v>0</v>
      </c>
      <c r="T60" s="568"/>
    </row>
    <row r="61" spans="1:20" s="569" customFormat="1">
      <c r="A61" s="972"/>
      <c r="B61" s="972"/>
      <c r="C61" s="972"/>
      <c r="D61" s="972"/>
      <c r="E61" s="972"/>
      <c r="F61" s="972"/>
      <c r="G61" s="972"/>
      <c r="H61" s="972"/>
      <c r="I61" s="972"/>
      <c r="J61" s="972"/>
      <c r="K61" s="972"/>
      <c r="L61" s="972"/>
      <c r="M61" s="972"/>
      <c r="N61" s="972"/>
      <c r="O61" s="972"/>
      <c r="P61" s="972"/>
      <c r="Q61" s="972"/>
      <c r="R61" s="972"/>
      <c r="S61" s="972"/>
      <c r="T61" s="568"/>
    </row>
    <row r="62" spans="1:20" s="1" customFormat="1" ht="27" customHeight="1">
      <c r="A62" s="964" t="s">
        <v>411</v>
      </c>
      <c r="B62" s="965"/>
      <c r="C62" s="966" t="s">
        <v>145</v>
      </c>
      <c r="D62" s="967"/>
      <c r="E62" s="967"/>
      <c r="F62" s="967"/>
      <c r="G62" s="967"/>
      <c r="H62" s="967"/>
      <c r="I62" s="967"/>
      <c r="J62" s="967"/>
      <c r="K62" s="967"/>
      <c r="L62" s="967"/>
      <c r="M62" s="217"/>
      <c r="N62" s="218"/>
      <c r="O62" s="218"/>
      <c r="P62" s="218"/>
      <c r="Q62" s="218"/>
      <c r="R62" s="218"/>
      <c r="S62" s="219">
        <f>S64+S66+S68+S70</f>
        <v>0</v>
      </c>
    </row>
    <row r="63" spans="1:20" s="569" customFormat="1" ht="13.5" thickBot="1">
      <c r="A63" s="977"/>
      <c r="B63" s="977"/>
      <c r="C63" s="977"/>
      <c r="D63" s="977"/>
      <c r="E63" s="977"/>
      <c r="F63" s="977"/>
      <c r="G63" s="977"/>
      <c r="H63" s="977"/>
      <c r="I63" s="977"/>
      <c r="J63" s="977"/>
      <c r="K63" s="977"/>
      <c r="L63" s="977"/>
      <c r="M63" s="978"/>
      <c r="N63" s="978"/>
      <c r="O63" s="978"/>
      <c r="P63" s="978"/>
      <c r="Q63" s="978"/>
      <c r="R63" s="978"/>
      <c r="S63" s="978"/>
      <c r="T63" s="568"/>
    </row>
    <row r="64" spans="1:20" s="569" customFormat="1" ht="13.5" thickBot="1">
      <c r="A64" s="968"/>
      <c r="B64" s="969"/>
      <c r="C64" s="570" t="s">
        <v>47</v>
      </c>
      <c r="D64" s="973" t="s">
        <v>146</v>
      </c>
      <c r="E64" s="976"/>
      <c r="F64" s="976"/>
      <c r="G64" s="976"/>
      <c r="H64" s="976"/>
      <c r="I64" s="976"/>
      <c r="J64" s="976"/>
      <c r="K64" s="976"/>
      <c r="L64" s="976"/>
      <c r="M64" s="571"/>
      <c r="N64" s="572"/>
      <c r="O64" s="572"/>
      <c r="P64" s="572"/>
      <c r="Q64" s="572"/>
      <c r="R64" s="572"/>
      <c r="S64" s="573">
        <f>'220.00.003.Выбытие ФА'!M48</f>
        <v>0</v>
      </c>
      <c r="T64" s="568"/>
    </row>
    <row r="65" spans="1:20" s="569" customFormat="1" ht="13.5" thickBot="1">
      <c r="A65" s="972"/>
      <c r="B65" s="972"/>
      <c r="C65" s="972"/>
      <c r="D65" s="972"/>
      <c r="E65" s="972"/>
      <c r="F65" s="972"/>
      <c r="G65" s="972"/>
      <c r="H65" s="972"/>
      <c r="I65" s="972"/>
      <c r="J65" s="972"/>
      <c r="K65" s="972"/>
      <c r="L65" s="972"/>
      <c r="M65" s="972"/>
      <c r="N65" s="972"/>
      <c r="O65" s="972"/>
      <c r="P65" s="972"/>
      <c r="Q65" s="972"/>
      <c r="R65" s="972"/>
      <c r="S65" s="972"/>
      <c r="T65" s="568"/>
    </row>
    <row r="66" spans="1:20" s="569" customFormat="1" ht="13.5" thickBot="1">
      <c r="A66" s="968"/>
      <c r="B66" s="969"/>
      <c r="C66" s="570" t="s">
        <v>50</v>
      </c>
      <c r="D66" s="973" t="s">
        <v>147</v>
      </c>
      <c r="E66" s="976"/>
      <c r="F66" s="976"/>
      <c r="G66" s="976"/>
      <c r="H66" s="976"/>
      <c r="I66" s="976"/>
      <c r="J66" s="976"/>
      <c r="K66" s="976"/>
      <c r="L66" s="976"/>
      <c r="M66" s="571"/>
      <c r="N66" s="572"/>
      <c r="O66" s="572"/>
      <c r="P66" s="572"/>
      <c r="Q66" s="572"/>
      <c r="R66" s="572"/>
      <c r="S66" s="573">
        <f>'220.00.003.Выбытие ФА'!M52</f>
        <v>0</v>
      </c>
      <c r="T66" s="568"/>
    </row>
    <row r="67" spans="1:20" s="569" customFormat="1" ht="13.5" thickBot="1">
      <c r="A67" s="972"/>
      <c r="B67" s="972"/>
      <c r="C67" s="972"/>
      <c r="D67" s="972"/>
      <c r="E67" s="972"/>
      <c r="F67" s="972"/>
      <c r="G67" s="972"/>
      <c r="H67" s="972"/>
      <c r="I67" s="972"/>
      <c r="J67" s="972"/>
      <c r="K67" s="972"/>
      <c r="L67" s="972"/>
      <c r="M67" s="972"/>
      <c r="N67" s="972"/>
      <c r="O67" s="972"/>
      <c r="P67" s="972"/>
      <c r="Q67" s="972"/>
      <c r="R67" s="972"/>
      <c r="S67" s="972"/>
      <c r="T67" s="568"/>
    </row>
    <row r="68" spans="1:20" s="569" customFormat="1" ht="13.5" thickBot="1">
      <c r="A68" s="968"/>
      <c r="B68" s="969"/>
      <c r="C68" s="570" t="s">
        <v>52</v>
      </c>
      <c r="D68" s="970" t="s">
        <v>148</v>
      </c>
      <c r="E68" s="975"/>
      <c r="F68" s="975"/>
      <c r="G68" s="975"/>
      <c r="H68" s="975"/>
      <c r="I68" s="975"/>
      <c r="J68" s="975"/>
      <c r="K68" s="975"/>
      <c r="L68" s="975"/>
      <c r="M68" s="571"/>
      <c r="N68" s="572"/>
      <c r="O68" s="572"/>
      <c r="P68" s="572"/>
      <c r="Q68" s="572"/>
      <c r="R68" s="572"/>
      <c r="S68" s="573">
        <f>'220.00.003.Выбытие ФА'!M58</f>
        <v>0</v>
      </c>
      <c r="T68" s="568"/>
    </row>
    <row r="69" spans="1:20" s="569" customFormat="1" ht="13.5" thickBot="1">
      <c r="A69" s="972"/>
      <c r="B69" s="972"/>
      <c r="C69" s="972"/>
      <c r="D69" s="972"/>
      <c r="E69" s="972"/>
      <c r="F69" s="972"/>
      <c r="G69" s="972"/>
      <c r="H69" s="972"/>
      <c r="I69" s="972"/>
      <c r="J69" s="972"/>
      <c r="K69" s="972"/>
      <c r="L69" s="972"/>
      <c r="M69" s="972"/>
      <c r="N69" s="972"/>
      <c r="O69" s="972"/>
      <c r="P69" s="972"/>
      <c r="Q69" s="972"/>
      <c r="R69" s="972"/>
      <c r="S69" s="972"/>
      <c r="T69" s="568"/>
    </row>
    <row r="70" spans="1:20" s="569" customFormat="1" ht="13.5" thickBot="1">
      <c r="A70" s="968"/>
      <c r="B70" s="969"/>
      <c r="C70" s="570" t="s">
        <v>52</v>
      </c>
      <c r="D70" s="970" t="s">
        <v>149</v>
      </c>
      <c r="E70" s="975"/>
      <c r="F70" s="975"/>
      <c r="G70" s="975"/>
      <c r="H70" s="975"/>
      <c r="I70" s="975"/>
      <c r="J70" s="975"/>
      <c r="K70" s="975"/>
      <c r="L70" s="975"/>
      <c r="M70" s="571"/>
      <c r="N70" s="572"/>
      <c r="O70" s="572"/>
      <c r="P70" s="572"/>
      <c r="Q70" s="572"/>
      <c r="R70" s="572"/>
      <c r="S70" s="573">
        <f>'220.00.003.Выбытие ФА'!M63</f>
        <v>0</v>
      </c>
      <c r="T70" s="568"/>
    </row>
    <row r="71" spans="1:20" s="569" customFormat="1">
      <c r="A71" s="972"/>
      <c r="B71" s="972"/>
      <c r="C71" s="972"/>
      <c r="D71" s="972"/>
      <c r="E71" s="972"/>
      <c r="F71" s="972"/>
      <c r="G71" s="972"/>
      <c r="H71" s="972"/>
      <c r="I71" s="972"/>
      <c r="J71" s="972"/>
      <c r="K71" s="972"/>
      <c r="L71" s="972"/>
      <c r="M71" s="972"/>
      <c r="N71" s="972"/>
      <c r="O71" s="972"/>
      <c r="P71" s="972"/>
      <c r="Q71" s="972"/>
      <c r="R71" s="972"/>
      <c r="S71" s="972"/>
      <c r="T71" s="568"/>
    </row>
    <row r="72" spans="1:20" s="1" customFormat="1" ht="24.75" customHeight="1">
      <c r="A72" s="964" t="s">
        <v>412</v>
      </c>
      <c r="B72" s="965"/>
      <c r="C72" s="966" t="s">
        <v>890</v>
      </c>
      <c r="D72" s="967"/>
      <c r="E72" s="967"/>
      <c r="F72" s="967"/>
      <c r="G72" s="967"/>
      <c r="H72" s="967"/>
      <c r="I72" s="967"/>
      <c r="J72" s="967"/>
      <c r="K72" s="967"/>
      <c r="L72" s="967"/>
      <c r="M72" s="217"/>
      <c r="N72" s="218"/>
      <c r="O72" s="218"/>
      <c r="P72" s="218"/>
      <c r="Q72" s="218"/>
      <c r="R72" s="218"/>
      <c r="S72" s="219">
        <f>S74+S76+S78+S80</f>
        <v>0</v>
      </c>
    </row>
    <row r="73" spans="1:20" s="569" customFormat="1" ht="13.5" thickBot="1">
      <c r="A73" s="972"/>
      <c r="B73" s="972"/>
      <c r="C73" s="972"/>
      <c r="D73" s="972"/>
      <c r="E73" s="972"/>
      <c r="F73" s="972"/>
      <c r="G73" s="972"/>
      <c r="H73" s="972"/>
      <c r="I73" s="972"/>
      <c r="J73" s="972"/>
      <c r="K73" s="972"/>
      <c r="L73" s="972"/>
      <c r="M73" s="972"/>
      <c r="N73" s="972"/>
      <c r="O73" s="972"/>
      <c r="P73" s="972"/>
      <c r="Q73" s="972"/>
      <c r="R73" s="972"/>
      <c r="S73" s="972"/>
      <c r="T73" s="568"/>
    </row>
    <row r="74" spans="1:20" s="569" customFormat="1" ht="13.5" thickBot="1">
      <c r="A74" s="968"/>
      <c r="B74" s="969"/>
      <c r="C74" s="570" t="s">
        <v>47</v>
      </c>
      <c r="D74" s="973" t="s">
        <v>138</v>
      </c>
      <c r="E74" s="976"/>
      <c r="F74" s="976"/>
      <c r="G74" s="976"/>
      <c r="H74" s="976"/>
      <c r="I74" s="976"/>
      <c r="J74" s="976"/>
      <c r="K74" s="976"/>
      <c r="L74" s="976"/>
      <c r="M74" s="571"/>
      <c r="N74" s="572"/>
      <c r="O74" s="572"/>
      <c r="P74" s="572"/>
      <c r="Q74" s="572"/>
      <c r="R74" s="572"/>
      <c r="S74" s="574"/>
      <c r="T74" s="568"/>
    </row>
    <row r="75" spans="1:20" s="569" customFormat="1" ht="13.5" thickBot="1">
      <c r="A75" s="972"/>
      <c r="B75" s="972"/>
      <c r="C75" s="972"/>
      <c r="D75" s="972"/>
      <c r="E75" s="972"/>
      <c r="F75" s="972"/>
      <c r="G75" s="972"/>
      <c r="H75" s="972"/>
      <c r="I75" s="972"/>
      <c r="J75" s="972"/>
      <c r="K75" s="972"/>
      <c r="L75" s="972"/>
      <c r="M75" s="972"/>
      <c r="N75" s="972"/>
      <c r="O75" s="972"/>
      <c r="P75" s="972"/>
      <c r="Q75" s="972"/>
      <c r="R75" s="972"/>
      <c r="S75" s="972"/>
      <c r="T75" s="568"/>
    </row>
    <row r="76" spans="1:20" s="569" customFormat="1" ht="13.5" thickBot="1">
      <c r="A76" s="968"/>
      <c r="B76" s="969"/>
      <c r="C76" s="570" t="s">
        <v>50</v>
      </c>
      <c r="D76" s="973" t="s">
        <v>139</v>
      </c>
      <c r="E76" s="976"/>
      <c r="F76" s="976"/>
      <c r="G76" s="976"/>
      <c r="H76" s="976"/>
      <c r="I76" s="976"/>
      <c r="J76" s="976"/>
      <c r="K76" s="976"/>
      <c r="L76" s="976"/>
      <c r="M76" s="571"/>
      <c r="N76" s="572"/>
      <c r="O76" s="572"/>
      <c r="P76" s="572"/>
      <c r="Q76" s="572"/>
      <c r="R76" s="572"/>
      <c r="S76" s="574"/>
      <c r="T76" s="568"/>
    </row>
    <row r="77" spans="1:20" s="569" customFormat="1" ht="13.5" thickBot="1">
      <c r="A77" s="972"/>
      <c r="B77" s="972"/>
      <c r="C77" s="972"/>
      <c r="D77" s="972"/>
      <c r="E77" s="972"/>
      <c r="F77" s="972"/>
      <c r="G77" s="972"/>
      <c r="H77" s="972"/>
      <c r="I77" s="972"/>
      <c r="J77" s="972"/>
      <c r="K77" s="972"/>
      <c r="L77" s="972"/>
      <c r="M77" s="972"/>
      <c r="N77" s="972"/>
      <c r="O77" s="972"/>
      <c r="P77" s="972"/>
      <c r="Q77" s="972"/>
      <c r="R77" s="972"/>
      <c r="S77" s="972"/>
      <c r="T77" s="568"/>
    </row>
    <row r="78" spans="1:20" s="569" customFormat="1" ht="13.5" thickBot="1">
      <c r="A78" s="968"/>
      <c r="B78" s="969"/>
      <c r="C78" s="570" t="s">
        <v>52</v>
      </c>
      <c r="D78" s="970" t="s">
        <v>140</v>
      </c>
      <c r="E78" s="975"/>
      <c r="F78" s="975"/>
      <c r="G78" s="975"/>
      <c r="H78" s="975"/>
      <c r="I78" s="975"/>
      <c r="J78" s="975"/>
      <c r="K78" s="975"/>
      <c r="L78" s="975"/>
      <c r="M78" s="571"/>
      <c r="N78" s="572"/>
      <c r="O78" s="572"/>
      <c r="P78" s="572"/>
      <c r="Q78" s="572"/>
      <c r="R78" s="572"/>
      <c r="S78" s="574"/>
      <c r="T78" s="568"/>
    </row>
    <row r="79" spans="1:20" s="569" customFormat="1" ht="13.5" thickBot="1">
      <c r="A79" s="972"/>
      <c r="B79" s="972"/>
      <c r="C79" s="972"/>
      <c r="D79" s="972"/>
      <c r="E79" s="972"/>
      <c r="F79" s="972"/>
      <c r="G79" s="972"/>
      <c r="H79" s="972"/>
      <c r="I79" s="972"/>
      <c r="J79" s="972"/>
      <c r="K79" s="972"/>
      <c r="L79" s="972"/>
      <c r="M79" s="972"/>
      <c r="N79" s="972"/>
      <c r="O79" s="972"/>
      <c r="P79" s="972"/>
      <c r="Q79" s="972"/>
      <c r="R79" s="972"/>
      <c r="S79" s="972"/>
      <c r="T79" s="568"/>
    </row>
    <row r="80" spans="1:20" s="569" customFormat="1" ht="13.5" thickBot="1">
      <c r="A80" s="968"/>
      <c r="B80" s="969"/>
      <c r="C80" s="570" t="s">
        <v>52</v>
      </c>
      <c r="D80" s="970" t="s">
        <v>141</v>
      </c>
      <c r="E80" s="975"/>
      <c r="F80" s="975"/>
      <c r="G80" s="975"/>
      <c r="H80" s="975"/>
      <c r="I80" s="975"/>
      <c r="J80" s="975"/>
      <c r="K80" s="975"/>
      <c r="L80" s="975"/>
      <c r="M80" s="571"/>
      <c r="N80" s="572"/>
      <c r="O80" s="572"/>
      <c r="P80" s="572"/>
      <c r="Q80" s="572"/>
      <c r="R80" s="572"/>
      <c r="S80" s="574"/>
      <c r="T80" s="568"/>
    </row>
    <row r="81" spans="1:20" s="569" customFormat="1">
      <c r="A81" s="972"/>
      <c r="B81" s="972"/>
      <c r="C81" s="972"/>
      <c r="D81" s="972"/>
      <c r="E81" s="972"/>
      <c r="F81" s="972"/>
      <c r="G81" s="972"/>
      <c r="H81" s="972"/>
      <c r="I81" s="972"/>
      <c r="J81" s="972"/>
      <c r="K81" s="972"/>
      <c r="L81" s="972"/>
      <c r="M81" s="972"/>
      <c r="N81" s="972"/>
      <c r="O81" s="972"/>
      <c r="P81" s="972"/>
      <c r="Q81" s="972"/>
      <c r="R81" s="972"/>
      <c r="S81" s="972"/>
      <c r="T81" s="568"/>
    </row>
    <row r="82" spans="1:20" s="1" customFormat="1" ht="45" customHeight="1">
      <c r="A82" s="964" t="s">
        <v>413</v>
      </c>
      <c r="B82" s="965"/>
      <c r="C82" s="966" t="s">
        <v>595</v>
      </c>
      <c r="D82" s="967"/>
      <c r="E82" s="967"/>
      <c r="F82" s="967"/>
      <c r="G82" s="967"/>
      <c r="H82" s="967"/>
      <c r="I82" s="967"/>
      <c r="J82" s="967"/>
      <c r="K82" s="967"/>
      <c r="L82" s="967"/>
      <c r="M82" s="217"/>
      <c r="N82" s="218"/>
      <c r="O82" s="218"/>
      <c r="P82" s="218"/>
      <c r="Q82" s="218"/>
      <c r="R82" s="218"/>
      <c r="S82" s="219">
        <f>S84+S86+S88+S90</f>
        <v>0</v>
      </c>
    </row>
    <row r="83" spans="1:20" s="569" customFormat="1" ht="13.5" thickBot="1">
      <c r="A83" s="972"/>
      <c r="B83" s="972"/>
      <c r="C83" s="972"/>
      <c r="D83" s="972"/>
      <c r="E83" s="972"/>
      <c r="F83" s="972"/>
      <c r="G83" s="972"/>
      <c r="H83" s="972"/>
      <c r="I83" s="972"/>
      <c r="J83" s="972"/>
      <c r="K83" s="972"/>
      <c r="L83" s="972"/>
      <c r="M83" s="972"/>
      <c r="N83" s="972"/>
      <c r="O83" s="972"/>
      <c r="P83" s="972"/>
      <c r="Q83" s="972"/>
      <c r="R83" s="972"/>
      <c r="S83" s="972"/>
      <c r="T83" s="568"/>
    </row>
    <row r="84" spans="1:20" s="569" customFormat="1" ht="13.5" thickBot="1">
      <c r="A84" s="968"/>
      <c r="B84" s="969"/>
      <c r="C84" s="570" t="s">
        <v>47</v>
      </c>
      <c r="D84" s="973" t="s">
        <v>138</v>
      </c>
      <c r="E84" s="974"/>
      <c r="F84" s="974"/>
      <c r="G84" s="974"/>
      <c r="H84" s="974"/>
      <c r="I84" s="974"/>
      <c r="J84" s="974"/>
      <c r="K84" s="974"/>
      <c r="L84" s="974"/>
      <c r="M84" s="571"/>
      <c r="N84" s="572"/>
      <c r="O84" s="572"/>
      <c r="P84" s="572"/>
      <c r="Q84" s="572"/>
      <c r="R84" s="572"/>
      <c r="S84" s="573">
        <f>'220.00.003.Выбытие ФА'!O48</f>
        <v>0</v>
      </c>
      <c r="T84" s="568"/>
    </row>
    <row r="85" spans="1:20" s="569" customFormat="1" ht="13.5" thickBot="1">
      <c r="A85" s="972"/>
      <c r="B85" s="972"/>
      <c r="C85" s="972"/>
      <c r="D85" s="972"/>
      <c r="E85" s="972"/>
      <c r="F85" s="972"/>
      <c r="G85" s="972"/>
      <c r="H85" s="972"/>
      <c r="I85" s="972"/>
      <c r="J85" s="972"/>
      <c r="K85" s="972"/>
      <c r="L85" s="972"/>
      <c r="M85" s="972"/>
      <c r="N85" s="972"/>
      <c r="O85" s="972"/>
      <c r="P85" s="972"/>
      <c r="Q85" s="972"/>
      <c r="R85" s="972"/>
      <c r="S85" s="972"/>
      <c r="T85" s="568"/>
    </row>
    <row r="86" spans="1:20" s="569" customFormat="1" ht="13.5" thickBot="1">
      <c r="A86" s="968"/>
      <c r="B86" s="969"/>
      <c r="C86" s="570" t="s">
        <v>50</v>
      </c>
      <c r="D86" s="973" t="s">
        <v>139</v>
      </c>
      <c r="E86" s="974"/>
      <c r="F86" s="974"/>
      <c r="G86" s="974"/>
      <c r="H86" s="974"/>
      <c r="I86" s="974"/>
      <c r="J86" s="974"/>
      <c r="K86" s="974"/>
      <c r="L86" s="974"/>
      <c r="M86" s="571"/>
      <c r="N86" s="572"/>
      <c r="O86" s="572"/>
      <c r="P86" s="572"/>
      <c r="Q86" s="572"/>
      <c r="R86" s="572"/>
      <c r="S86" s="573">
        <f>'220.00.003.Выбытие ФА'!O52</f>
        <v>0</v>
      </c>
      <c r="T86" s="568"/>
    </row>
    <row r="87" spans="1:20" s="569" customFormat="1" ht="13.5" thickBot="1">
      <c r="A87" s="972"/>
      <c r="B87" s="972"/>
      <c r="C87" s="972"/>
      <c r="D87" s="972"/>
      <c r="E87" s="972"/>
      <c r="F87" s="972"/>
      <c r="G87" s="972"/>
      <c r="H87" s="972"/>
      <c r="I87" s="972"/>
      <c r="J87" s="972"/>
      <c r="K87" s="972"/>
      <c r="L87" s="972"/>
      <c r="M87" s="972"/>
      <c r="N87" s="972"/>
      <c r="O87" s="972"/>
      <c r="P87" s="972"/>
      <c r="Q87" s="972"/>
      <c r="R87" s="972"/>
      <c r="S87" s="972"/>
      <c r="T87" s="568"/>
    </row>
    <row r="88" spans="1:20" s="569" customFormat="1" ht="13.5" thickBot="1">
      <c r="A88" s="968"/>
      <c r="B88" s="969"/>
      <c r="C88" s="570" t="s">
        <v>52</v>
      </c>
      <c r="D88" s="970" t="s">
        <v>140</v>
      </c>
      <c r="E88" s="971"/>
      <c r="F88" s="971"/>
      <c r="G88" s="971"/>
      <c r="H88" s="971"/>
      <c r="I88" s="971"/>
      <c r="J88" s="971"/>
      <c r="K88" s="971"/>
      <c r="L88" s="971"/>
      <c r="M88" s="571"/>
      <c r="N88" s="572"/>
      <c r="O88" s="572"/>
      <c r="P88" s="572"/>
      <c r="Q88" s="572"/>
      <c r="R88" s="572"/>
      <c r="S88" s="573">
        <f>'220.00.003.Выбытие ФА'!O58</f>
        <v>0</v>
      </c>
      <c r="T88" s="568"/>
    </row>
    <row r="89" spans="1:20" s="569" customFormat="1" ht="13.5" thickBot="1">
      <c r="A89" s="972"/>
      <c r="B89" s="972"/>
      <c r="C89" s="972"/>
      <c r="D89" s="972"/>
      <c r="E89" s="972"/>
      <c r="F89" s="972"/>
      <c r="G89" s="972"/>
      <c r="H89" s="972"/>
      <c r="I89" s="972"/>
      <c r="J89" s="972"/>
      <c r="K89" s="972"/>
      <c r="L89" s="972"/>
      <c r="M89" s="972"/>
      <c r="N89" s="972"/>
      <c r="O89" s="972"/>
      <c r="P89" s="972"/>
      <c r="Q89" s="972"/>
      <c r="R89" s="972"/>
      <c r="S89" s="972"/>
      <c r="T89" s="568"/>
    </row>
    <row r="90" spans="1:20" s="569" customFormat="1" ht="13.5" thickBot="1">
      <c r="A90" s="968"/>
      <c r="B90" s="969"/>
      <c r="C90" s="570" t="s">
        <v>52</v>
      </c>
      <c r="D90" s="970" t="s">
        <v>141</v>
      </c>
      <c r="E90" s="971"/>
      <c r="F90" s="971"/>
      <c r="G90" s="971"/>
      <c r="H90" s="971"/>
      <c r="I90" s="971"/>
      <c r="J90" s="971"/>
      <c r="K90" s="971"/>
      <c r="L90" s="971"/>
      <c r="M90" s="571"/>
      <c r="N90" s="572"/>
      <c r="O90" s="572"/>
      <c r="P90" s="572"/>
      <c r="Q90" s="572"/>
      <c r="R90" s="572"/>
      <c r="S90" s="573">
        <f>'220.00.003.Выбытие ФА'!O63</f>
        <v>0</v>
      </c>
      <c r="T90" s="568"/>
    </row>
    <row r="91" spans="1:20" s="569" customFormat="1">
      <c r="A91" s="972"/>
      <c r="B91" s="972"/>
      <c r="C91" s="972"/>
      <c r="D91" s="972"/>
      <c r="E91" s="972"/>
      <c r="F91" s="972"/>
      <c r="G91" s="972"/>
      <c r="H91" s="972"/>
      <c r="I91" s="972"/>
      <c r="J91" s="972"/>
      <c r="K91" s="972"/>
      <c r="L91" s="972"/>
      <c r="M91" s="972"/>
      <c r="N91" s="972"/>
      <c r="O91" s="972"/>
      <c r="P91" s="972"/>
      <c r="Q91" s="972"/>
      <c r="R91" s="972"/>
      <c r="S91" s="972"/>
      <c r="T91" s="568"/>
    </row>
    <row r="92" spans="1:20" s="1" customFormat="1" ht="27" customHeight="1">
      <c r="A92" s="964" t="s">
        <v>414</v>
      </c>
      <c r="B92" s="965"/>
      <c r="C92" s="966" t="s">
        <v>172</v>
      </c>
      <c r="D92" s="967"/>
      <c r="E92" s="967"/>
      <c r="F92" s="967"/>
      <c r="G92" s="967"/>
      <c r="H92" s="967"/>
      <c r="I92" s="967"/>
      <c r="J92" s="967"/>
      <c r="K92" s="967"/>
      <c r="L92" s="967"/>
      <c r="M92" s="217"/>
      <c r="N92" s="218"/>
      <c r="O92" s="218"/>
      <c r="P92" s="218"/>
      <c r="Q92" s="218"/>
      <c r="R92" s="218"/>
      <c r="S92" s="219">
        <f>S94+S96+S98+S100</f>
        <v>0</v>
      </c>
    </row>
    <row r="93" spans="1:20" s="569" customFormat="1" ht="13.5" thickBot="1">
      <c r="A93" s="972"/>
      <c r="B93" s="972"/>
      <c r="C93" s="972"/>
      <c r="D93" s="972"/>
      <c r="E93" s="972"/>
      <c r="F93" s="972"/>
      <c r="G93" s="972"/>
      <c r="H93" s="972"/>
      <c r="I93" s="972"/>
      <c r="J93" s="972"/>
      <c r="K93" s="972"/>
      <c r="L93" s="972"/>
      <c r="M93" s="972"/>
      <c r="N93" s="972"/>
      <c r="O93" s="972"/>
      <c r="P93" s="972"/>
      <c r="Q93" s="972"/>
      <c r="R93" s="972"/>
      <c r="S93" s="972"/>
      <c r="T93" s="568"/>
    </row>
    <row r="94" spans="1:20" s="569" customFormat="1" ht="13.5" thickBot="1">
      <c r="A94" s="968"/>
      <c r="B94" s="969"/>
      <c r="C94" s="570" t="s">
        <v>47</v>
      </c>
      <c r="D94" s="973" t="s">
        <v>138</v>
      </c>
      <c r="E94" s="974"/>
      <c r="F94" s="974"/>
      <c r="G94" s="974"/>
      <c r="H94" s="974"/>
      <c r="I94" s="974"/>
      <c r="J94" s="974"/>
      <c r="K94" s="974"/>
      <c r="L94" s="974"/>
      <c r="M94" s="571"/>
      <c r="N94" s="572"/>
      <c r="O94" s="572"/>
      <c r="P94" s="572"/>
      <c r="Q94" s="572"/>
      <c r="R94" s="572"/>
      <c r="S94" s="573">
        <f>'220.00.003.Выбытие ФА'!P48</f>
        <v>0</v>
      </c>
      <c r="T94" s="568"/>
    </row>
    <row r="95" spans="1:20" s="569" customFormat="1" ht="13.5" thickBot="1">
      <c r="A95" s="972"/>
      <c r="B95" s="972"/>
      <c r="C95" s="972"/>
      <c r="D95" s="972"/>
      <c r="E95" s="972"/>
      <c r="F95" s="972"/>
      <c r="G95" s="972"/>
      <c r="H95" s="972"/>
      <c r="I95" s="972"/>
      <c r="J95" s="972"/>
      <c r="K95" s="972"/>
      <c r="L95" s="972"/>
      <c r="M95" s="972"/>
      <c r="N95" s="972"/>
      <c r="O95" s="972"/>
      <c r="P95" s="972"/>
      <c r="Q95" s="972"/>
      <c r="R95" s="972"/>
      <c r="S95" s="972"/>
      <c r="T95" s="568"/>
    </row>
    <row r="96" spans="1:20" s="569" customFormat="1" ht="13.5" thickBot="1">
      <c r="A96" s="968"/>
      <c r="B96" s="969"/>
      <c r="C96" s="570" t="s">
        <v>50</v>
      </c>
      <c r="D96" s="973" t="s">
        <v>139</v>
      </c>
      <c r="E96" s="974"/>
      <c r="F96" s="974"/>
      <c r="G96" s="974"/>
      <c r="H96" s="974"/>
      <c r="I96" s="974"/>
      <c r="J96" s="974"/>
      <c r="K96" s="974"/>
      <c r="L96" s="974"/>
      <c r="M96" s="571"/>
      <c r="N96" s="572"/>
      <c r="O96" s="572"/>
      <c r="P96" s="572"/>
      <c r="Q96" s="572"/>
      <c r="R96" s="572"/>
      <c r="S96" s="573">
        <f>'220.00.003.Выбытие ФА'!P52</f>
        <v>0</v>
      </c>
      <c r="T96" s="568"/>
    </row>
    <row r="97" spans="1:21" s="569" customFormat="1" ht="13.5" thickBot="1">
      <c r="A97" s="972"/>
      <c r="B97" s="972"/>
      <c r="C97" s="972"/>
      <c r="D97" s="972"/>
      <c r="E97" s="972"/>
      <c r="F97" s="972"/>
      <c r="G97" s="972"/>
      <c r="H97" s="972"/>
      <c r="I97" s="972"/>
      <c r="J97" s="972"/>
      <c r="K97" s="972"/>
      <c r="L97" s="972"/>
      <c r="M97" s="972"/>
      <c r="N97" s="972"/>
      <c r="O97" s="972"/>
      <c r="P97" s="972"/>
      <c r="Q97" s="972"/>
      <c r="R97" s="972"/>
      <c r="S97" s="972"/>
      <c r="T97" s="568"/>
    </row>
    <row r="98" spans="1:21" s="569" customFormat="1" ht="13.5" thickBot="1">
      <c r="A98" s="968"/>
      <c r="B98" s="969"/>
      <c r="C98" s="570" t="s">
        <v>52</v>
      </c>
      <c r="D98" s="970" t="s">
        <v>140</v>
      </c>
      <c r="E98" s="971"/>
      <c r="F98" s="971"/>
      <c r="G98" s="971"/>
      <c r="H98" s="971"/>
      <c r="I98" s="971"/>
      <c r="J98" s="971"/>
      <c r="K98" s="971"/>
      <c r="L98" s="971"/>
      <c r="M98" s="571"/>
      <c r="N98" s="572"/>
      <c r="O98" s="572"/>
      <c r="P98" s="572"/>
      <c r="Q98" s="572"/>
      <c r="R98" s="572"/>
      <c r="S98" s="573">
        <f>'220.00.003.Выбытие ФА'!P58</f>
        <v>0</v>
      </c>
      <c r="T98" s="568"/>
    </row>
    <row r="99" spans="1:21" s="569" customFormat="1" ht="13.5" thickBot="1">
      <c r="A99" s="972"/>
      <c r="B99" s="972"/>
      <c r="C99" s="972"/>
      <c r="D99" s="972"/>
      <c r="E99" s="972"/>
      <c r="F99" s="972"/>
      <c r="G99" s="972"/>
      <c r="H99" s="972"/>
      <c r="I99" s="972"/>
      <c r="J99" s="972"/>
      <c r="K99" s="972"/>
      <c r="L99" s="972"/>
      <c r="M99" s="972"/>
      <c r="N99" s="972"/>
      <c r="O99" s="972"/>
      <c r="P99" s="972"/>
      <c r="Q99" s="972"/>
      <c r="R99" s="972"/>
      <c r="S99" s="972"/>
      <c r="T99" s="568"/>
    </row>
    <row r="100" spans="1:21" s="569" customFormat="1" ht="13.5" thickBot="1">
      <c r="A100" s="968"/>
      <c r="B100" s="969"/>
      <c r="C100" s="570" t="s">
        <v>52</v>
      </c>
      <c r="D100" s="970" t="s">
        <v>141</v>
      </c>
      <c r="E100" s="971"/>
      <c r="F100" s="971"/>
      <c r="G100" s="971"/>
      <c r="H100" s="971"/>
      <c r="I100" s="971"/>
      <c r="J100" s="971"/>
      <c r="K100" s="971"/>
      <c r="L100" s="971"/>
      <c r="M100" s="571"/>
      <c r="N100" s="572"/>
      <c r="O100" s="572"/>
      <c r="P100" s="572"/>
      <c r="Q100" s="572"/>
      <c r="R100" s="572"/>
      <c r="S100" s="573">
        <f>'220.00.003.Выбытие ФА'!P63</f>
        <v>0</v>
      </c>
      <c r="T100" s="568"/>
    </row>
    <row r="101" spans="1:21" s="569" customFormat="1">
      <c r="A101" s="972"/>
      <c r="B101" s="972"/>
      <c r="C101" s="972"/>
      <c r="D101" s="972"/>
      <c r="E101" s="972"/>
      <c r="F101" s="972"/>
      <c r="G101" s="972"/>
      <c r="H101" s="972"/>
      <c r="I101" s="972"/>
      <c r="J101" s="972"/>
      <c r="K101" s="972"/>
      <c r="L101" s="972"/>
      <c r="M101" s="972"/>
      <c r="N101" s="972"/>
      <c r="O101" s="972"/>
      <c r="P101" s="972"/>
      <c r="Q101" s="972"/>
      <c r="R101" s="972"/>
      <c r="S101" s="972"/>
      <c r="T101" s="568"/>
    </row>
    <row r="102" spans="1:21" s="1" customFormat="1" ht="46.5" customHeight="1">
      <c r="A102" s="964" t="s">
        <v>415</v>
      </c>
      <c r="B102" s="965"/>
      <c r="C102" s="966" t="s">
        <v>891</v>
      </c>
      <c r="D102" s="967"/>
      <c r="E102" s="967"/>
      <c r="F102" s="967"/>
      <c r="G102" s="967"/>
      <c r="H102" s="967"/>
      <c r="I102" s="967"/>
      <c r="J102" s="967"/>
      <c r="K102" s="967"/>
      <c r="L102" s="967"/>
      <c r="M102" s="217"/>
      <c r="N102" s="218"/>
      <c r="O102" s="218"/>
      <c r="P102" s="218"/>
      <c r="Q102" s="218"/>
      <c r="R102" s="218"/>
      <c r="S102" s="219">
        <f>S104+S106+S108+S110</f>
        <v>0</v>
      </c>
    </row>
    <row r="103" spans="1:21" s="569" customFormat="1" ht="13.5" thickBot="1">
      <c r="A103" s="972"/>
      <c r="B103" s="972"/>
      <c r="C103" s="972"/>
      <c r="D103" s="972"/>
      <c r="E103" s="972"/>
      <c r="F103" s="972"/>
      <c r="G103" s="972"/>
      <c r="H103" s="972"/>
      <c r="I103" s="972"/>
      <c r="J103" s="972"/>
      <c r="K103" s="972"/>
      <c r="L103" s="972"/>
      <c r="M103" s="972"/>
      <c r="N103" s="972"/>
      <c r="O103" s="972"/>
      <c r="P103" s="972"/>
      <c r="Q103" s="972"/>
      <c r="R103" s="972"/>
      <c r="S103" s="972"/>
      <c r="T103" s="568"/>
    </row>
    <row r="104" spans="1:21" s="569" customFormat="1" ht="13.5" thickBot="1">
      <c r="A104" s="968"/>
      <c r="B104" s="969"/>
      <c r="C104" s="570" t="s">
        <v>47</v>
      </c>
      <c r="D104" s="973" t="s">
        <v>138</v>
      </c>
      <c r="E104" s="974"/>
      <c r="F104" s="974"/>
      <c r="G104" s="974"/>
      <c r="H104" s="974"/>
      <c r="I104" s="974"/>
      <c r="J104" s="974"/>
      <c r="K104" s="974"/>
      <c r="L104" s="974"/>
      <c r="M104" s="571"/>
      <c r="N104" s="572"/>
      <c r="O104" s="572"/>
      <c r="P104" s="572"/>
      <c r="Q104" s="572"/>
      <c r="R104" s="572"/>
      <c r="S104" s="573">
        <f>'220.00.003.Выбытие ФА'!I48</f>
        <v>0</v>
      </c>
      <c r="T104" s="568"/>
    </row>
    <row r="105" spans="1:21" s="569" customFormat="1" ht="13.5" thickBot="1">
      <c r="A105" s="972"/>
      <c r="B105" s="972"/>
      <c r="C105" s="972"/>
      <c r="D105" s="972"/>
      <c r="E105" s="972"/>
      <c r="F105" s="972"/>
      <c r="G105" s="972"/>
      <c r="H105" s="972"/>
      <c r="I105" s="972"/>
      <c r="J105" s="972"/>
      <c r="K105" s="972"/>
      <c r="L105" s="972"/>
      <c r="M105" s="972"/>
      <c r="N105" s="972"/>
      <c r="O105" s="972"/>
      <c r="P105" s="972"/>
      <c r="Q105" s="972"/>
      <c r="R105" s="972"/>
      <c r="S105" s="972"/>
      <c r="T105" s="568"/>
    </row>
    <row r="106" spans="1:21" s="569" customFormat="1" ht="13.5" thickBot="1">
      <c r="A106" s="968"/>
      <c r="B106" s="969"/>
      <c r="C106" s="570" t="s">
        <v>50</v>
      </c>
      <c r="D106" s="973" t="s">
        <v>139</v>
      </c>
      <c r="E106" s="974"/>
      <c r="F106" s="974"/>
      <c r="G106" s="974"/>
      <c r="H106" s="974"/>
      <c r="I106" s="974"/>
      <c r="J106" s="974"/>
      <c r="K106" s="974"/>
      <c r="L106" s="974"/>
      <c r="M106" s="571"/>
      <c r="N106" s="572"/>
      <c r="O106" s="572"/>
      <c r="P106" s="572"/>
      <c r="Q106" s="572"/>
      <c r="R106" s="572"/>
      <c r="S106" s="573">
        <f>'220.00.003.Выбытие ФА'!I52</f>
        <v>0</v>
      </c>
      <c r="T106" s="568"/>
    </row>
    <row r="107" spans="1:21" s="569" customFormat="1" ht="13.5" thickBot="1">
      <c r="A107" s="972"/>
      <c r="B107" s="972"/>
      <c r="C107" s="972"/>
      <c r="D107" s="972"/>
      <c r="E107" s="972"/>
      <c r="F107" s="972"/>
      <c r="G107" s="972"/>
      <c r="H107" s="972"/>
      <c r="I107" s="972"/>
      <c r="J107" s="972"/>
      <c r="K107" s="972"/>
      <c r="L107" s="972"/>
      <c r="M107" s="972"/>
      <c r="N107" s="972"/>
      <c r="O107" s="972"/>
      <c r="P107" s="972"/>
      <c r="Q107" s="972"/>
      <c r="R107" s="972"/>
      <c r="S107" s="972"/>
      <c r="T107" s="568"/>
    </row>
    <row r="108" spans="1:21" s="569" customFormat="1" ht="13.5" thickBot="1">
      <c r="A108" s="968"/>
      <c r="B108" s="969"/>
      <c r="C108" s="570" t="s">
        <v>52</v>
      </c>
      <c r="D108" s="970" t="s">
        <v>140</v>
      </c>
      <c r="E108" s="971"/>
      <c r="F108" s="971"/>
      <c r="G108" s="971"/>
      <c r="H108" s="971"/>
      <c r="I108" s="971"/>
      <c r="J108" s="971"/>
      <c r="K108" s="971"/>
      <c r="L108" s="971"/>
      <c r="M108" s="571"/>
      <c r="N108" s="572"/>
      <c r="O108" s="572"/>
      <c r="P108" s="572"/>
      <c r="Q108" s="572"/>
      <c r="R108" s="572"/>
      <c r="S108" s="573">
        <f>'220.00.003.Выбытие ФА'!I58</f>
        <v>0</v>
      </c>
      <c r="T108" s="568"/>
    </row>
    <row r="109" spans="1:21" s="569" customFormat="1" ht="13.5" thickBot="1">
      <c r="A109" s="972"/>
      <c r="B109" s="972"/>
      <c r="C109" s="972"/>
      <c r="D109" s="972"/>
      <c r="E109" s="972"/>
      <c r="F109" s="972"/>
      <c r="G109" s="972"/>
      <c r="H109" s="972"/>
      <c r="I109" s="972"/>
      <c r="J109" s="972"/>
      <c r="K109" s="972"/>
      <c r="L109" s="972"/>
      <c r="M109" s="972"/>
      <c r="N109" s="972"/>
      <c r="O109" s="972"/>
      <c r="P109" s="972"/>
      <c r="Q109" s="972"/>
      <c r="R109" s="972"/>
      <c r="S109" s="972"/>
      <c r="T109" s="568"/>
    </row>
    <row r="110" spans="1:21" s="569" customFormat="1" ht="13.5" thickBot="1">
      <c r="A110" s="968"/>
      <c r="B110" s="969"/>
      <c r="C110" s="570" t="s">
        <v>52</v>
      </c>
      <c r="D110" s="970" t="s">
        <v>141</v>
      </c>
      <c r="E110" s="971"/>
      <c r="F110" s="971"/>
      <c r="G110" s="971"/>
      <c r="H110" s="971"/>
      <c r="I110" s="971"/>
      <c r="J110" s="971"/>
      <c r="K110" s="971"/>
      <c r="L110" s="971"/>
      <c r="M110" s="571"/>
      <c r="N110" s="572"/>
      <c r="O110" s="572"/>
      <c r="P110" s="572"/>
      <c r="Q110" s="572"/>
      <c r="R110" s="572"/>
      <c r="S110" s="573">
        <f>'220.00.003.Выбытие ФА'!I63</f>
        <v>0</v>
      </c>
      <c r="T110" s="568"/>
    </row>
    <row r="111" spans="1:21" s="569" customFormat="1" ht="37.9" customHeight="1">
      <c r="A111" s="972"/>
      <c r="B111" s="972"/>
      <c r="C111" s="972"/>
      <c r="D111" s="972"/>
      <c r="E111" s="972"/>
      <c r="F111" s="972"/>
      <c r="G111" s="972"/>
      <c r="H111" s="972"/>
      <c r="I111" s="972"/>
      <c r="J111" s="972"/>
      <c r="K111" s="972"/>
      <c r="L111" s="972"/>
      <c r="M111" s="972"/>
      <c r="N111" s="972"/>
      <c r="O111" s="972"/>
      <c r="P111" s="972"/>
      <c r="Q111" s="972"/>
      <c r="R111" s="972"/>
      <c r="S111" s="972"/>
      <c r="T111" s="83" t="s">
        <v>858</v>
      </c>
      <c r="U111" s="83" t="s">
        <v>859</v>
      </c>
    </row>
    <row r="112" spans="1:21" s="1" customFormat="1" ht="24.75" customHeight="1">
      <c r="A112" s="964" t="s">
        <v>416</v>
      </c>
      <c r="B112" s="965"/>
      <c r="C112" s="966" t="s">
        <v>150</v>
      </c>
      <c r="D112" s="967"/>
      <c r="E112" s="967"/>
      <c r="F112" s="967"/>
      <c r="G112" s="967"/>
      <c r="H112" s="967"/>
      <c r="I112" s="967"/>
      <c r="J112" s="967"/>
      <c r="K112" s="967"/>
      <c r="L112" s="967"/>
      <c r="M112" s="220"/>
      <c r="N112" s="221"/>
      <c r="O112" s="221"/>
      <c r="P112" s="221"/>
      <c r="Q112" s="221"/>
      <c r="R112" s="221"/>
      <c r="S112" s="222">
        <f>S114+S116+S118+S120</f>
        <v>0</v>
      </c>
      <c r="T112" s="497" t="e">
        <f>S112*Деклар!X49%</f>
        <v>#DIV/0!</v>
      </c>
      <c r="U112" s="82" t="e">
        <f>S112-T112</f>
        <v>#DIV/0!</v>
      </c>
    </row>
    <row r="113" spans="1:20" s="569" customFormat="1" ht="13.5" thickBot="1">
      <c r="A113" s="972"/>
      <c r="B113" s="972"/>
      <c r="C113" s="972"/>
      <c r="D113" s="972"/>
      <c r="E113" s="972"/>
      <c r="F113" s="972"/>
      <c r="G113" s="972"/>
      <c r="H113" s="972"/>
      <c r="I113" s="972"/>
      <c r="J113" s="972"/>
      <c r="K113" s="972"/>
      <c r="L113" s="972"/>
      <c r="M113" s="972"/>
      <c r="N113" s="972"/>
      <c r="O113" s="972"/>
      <c r="P113" s="972"/>
      <c r="Q113" s="972"/>
      <c r="R113" s="972"/>
      <c r="S113" s="972"/>
      <c r="T113" s="568"/>
    </row>
    <row r="114" spans="1:20" s="569" customFormat="1" ht="13.5" thickBot="1">
      <c r="A114" s="968"/>
      <c r="B114" s="969"/>
      <c r="C114" s="570" t="s">
        <v>47</v>
      </c>
      <c r="D114" s="973" t="s">
        <v>138</v>
      </c>
      <c r="E114" s="974"/>
      <c r="F114" s="974"/>
      <c r="G114" s="974"/>
      <c r="H114" s="974"/>
      <c r="I114" s="974"/>
      <c r="J114" s="974"/>
      <c r="K114" s="974"/>
      <c r="L114" s="974"/>
      <c r="M114" s="571"/>
      <c r="N114" s="572"/>
      <c r="O114" s="572"/>
      <c r="P114" s="572"/>
      <c r="Q114" s="572"/>
      <c r="R114" s="572"/>
      <c r="S114" s="571">
        <f>S64+S74+S84+S94+S104</f>
        <v>0</v>
      </c>
      <c r="T114" s="568"/>
    </row>
    <row r="115" spans="1:20" s="569" customFormat="1" ht="13.5" thickBot="1">
      <c r="A115" s="972"/>
      <c r="B115" s="972"/>
      <c r="C115" s="972"/>
      <c r="D115" s="972"/>
      <c r="E115" s="972"/>
      <c r="F115" s="972"/>
      <c r="G115" s="972"/>
      <c r="H115" s="972"/>
      <c r="I115" s="972"/>
      <c r="J115" s="972"/>
      <c r="K115" s="972"/>
      <c r="L115" s="972"/>
      <c r="M115" s="972"/>
      <c r="N115" s="972"/>
      <c r="O115" s="972"/>
      <c r="P115" s="972"/>
      <c r="Q115" s="972"/>
      <c r="R115" s="972"/>
      <c r="S115" s="972"/>
      <c r="T115" s="568"/>
    </row>
    <row r="116" spans="1:20" s="569" customFormat="1" ht="13.5" thickBot="1">
      <c r="A116" s="968"/>
      <c r="B116" s="969"/>
      <c r="C116" s="570" t="s">
        <v>50</v>
      </c>
      <c r="D116" s="973" t="s">
        <v>139</v>
      </c>
      <c r="E116" s="974"/>
      <c r="F116" s="974"/>
      <c r="G116" s="974"/>
      <c r="H116" s="974"/>
      <c r="I116" s="974"/>
      <c r="J116" s="974"/>
      <c r="K116" s="974"/>
      <c r="L116" s="974"/>
      <c r="M116" s="571"/>
      <c r="N116" s="572"/>
      <c r="O116" s="572"/>
      <c r="P116" s="572"/>
      <c r="Q116" s="572"/>
      <c r="R116" s="572"/>
      <c r="S116" s="571">
        <f>S66+S76+S86+S96+S106</f>
        <v>0</v>
      </c>
      <c r="T116" s="568"/>
    </row>
    <row r="117" spans="1:20" s="569" customFormat="1" ht="13.5" thickBot="1">
      <c r="A117" s="972"/>
      <c r="B117" s="972"/>
      <c r="C117" s="972"/>
      <c r="D117" s="972"/>
      <c r="E117" s="972"/>
      <c r="F117" s="972"/>
      <c r="G117" s="972"/>
      <c r="H117" s="972"/>
      <c r="I117" s="972"/>
      <c r="J117" s="972"/>
      <c r="K117" s="972"/>
      <c r="L117" s="972"/>
      <c r="M117" s="972"/>
      <c r="N117" s="972"/>
      <c r="O117" s="972"/>
      <c r="P117" s="972"/>
      <c r="Q117" s="972"/>
      <c r="R117" s="972"/>
      <c r="S117" s="972"/>
      <c r="T117" s="568"/>
    </row>
    <row r="118" spans="1:20" s="569" customFormat="1" ht="13.5" thickBot="1">
      <c r="A118" s="968"/>
      <c r="B118" s="969"/>
      <c r="C118" s="570" t="s">
        <v>52</v>
      </c>
      <c r="D118" s="970" t="s">
        <v>140</v>
      </c>
      <c r="E118" s="971"/>
      <c r="F118" s="971"/>
      <c r="G118" s="971"/>
      <c r="H118" s="971"/>
      <c r="I118" s="971"/>
      <c r="J118" s="971"/>
      <c r="K118" s="971"/>
      <c r="L118" s="971"/>
      <c r="M118" s="571"/>
      <c r="N118" s="572"/>
      <c r="O118" s="572"/>
      <c r="P118" s="572"/>
      <c r="Q118" s="572"/>
      <c r="R118" s="572"/>
      <c r="S118" s="571">
        <f>S68+S78+S88+S98+S108</f>
        <v>0</v>
      </c>
      <c r="T118" s="568"/>
    </row>
    <row r="119" spans="1:20" s="569" customFormat="1" ht="13.5" thickBot="1">
      <c r="A119" s="972"/>
      <c r="B119" s="972"/>
      <c r="C119" s="972"/>
      <c r="D119" s="972"/>
      <c r="E119" s="972"/>
      <c r="F119" s="972"/>
      <c r="G119" s="972"/>
      <c r="H119" s="972"/>
      <c r="I119" s="972"/>
      <c r="J119" s="972"/>
      <c r="K119" s="972"/>
      <c r="L119" s="972"/>
      <c r="M119" s="972"/>
      <c r="N119" s="972"/>
      <c r="O119" s="972"/>
      <c r="P119" s="972"/>
      <c r="Q119" s="972"/>
      <c r="R119" s="972"/>
      <c r="S119" s="972"/>
      <c r="T119" s="568"/>
    </row>
    <row r="120" spans="1:20" s="569" customFormat="1" ht="13.5" thickBot="1">
      <c r="A120" s="968"/>
      <c r="B120" s="969"/>
      <c r="C120" s="570" t="s">
        <v>52</v>
      </c>
      <c r="D120" s="970" t="s">
        <v>141</v>
      </c>
      <c r="E120" s="971"/>
      <c r="F120" s="971"/>
      <c r="G120" s="971"/>
      <c r="H120" s="971"/>
      <c r="I120" s="971"/>
      <c r="J120" s="971"/>
      <c r="K120" s="971"/>
      <c r="L120" s="971"/>
      <c r="M120" s="571"/>
      <c r="N120" s="572"/>
      <c r="O120" s="572"/>
      <c r="P120" s="572"/>
      <c r="Q120" s="572"/>
      <c r="R120" s="572"/>
      <c r="S120" s="571">
        <f>S70+S80+S90+S100+S110</f>
        <v>0</v>
      </c>
      <c r="T120" s="568"/>
    </row>
    <row r="121" spans="1:20" s="569" customFormat="1">
      <c r="A121" s="972"/>
      <c r="B121" s="972"/>
      <c r="C121" s="972"/>
      <c r="D121" s="972"/>
      <c r="E121" s="972"/>
      <c r="F121" s="972"/>
      <c r="G121" s="972"/>
      <c r="H121" s="972"/>
      <c r="I121" s="972"/>
      <c r="J121" s="972"/>
      <c r="K121" s="972"/>
      <c r="L121" s="972"/>
      <c r="M121" s="972"/>
      <c r="N121" s="972"/>
      <c r="O121" s="972"/>
      <c r="P121" s="972"/>
      <c r="Q121" s="972"/>
      <c r="R121" s="972"/>
      <c r="S121" s="972"/>
      <c r="T121" s="568"/>
    </row>
    <row r="122" spans="1:20" s="1" customFormat="1">
      <c r="A122" s="964" t="s">
        <v>417</v>
      </c>
      <c r="B122" s="965"/>
      <c r="C122" s="966" t="s">
        <v>151</v>
      </c>
      <c r="D122" s="967"/>
      <c r="E122" s="967"/>
      <c r="F122" s="967"/>
      <c r="G122" s="967"/>
      <c r="H122" s="967"/>
      <c r="I122" s="967"/>
      <c r="J122" s="967"/>
      <c r="K122" s="967"/>
      <c r="L122" s="967"/>
      <c r="M122" s="220"/>
      <c r="N122" s="221"/>
      <c r="O122" s="221"/>
      <c r="P122" s="221"/>
      <c r="Q122" s="221"/>
      <c r="R122" s="221"/>
      <c r="S122" s="222">
        <v>0</v>
      </c>
    </row>
    <row r="123" spans="1:20" s="1" customFormat="1">
      <c r="A123" s="922"/>
      <c r="B123" s="922"/>
      <c r="C123" s="922"/>
      <c r="D123" s="922"/>
      <c r="E123" s="922"/>
      <c r="F123" s="922"/>
      <c r="G123" s="922"/>
      <c r="H123" s="922"/>
      <c r="I123" s="922"/>
      <c r="J123" s="922"/>
      <c r="K123" s="922"/>
      <c r="L123" s="922"/>
      <c r="M123" s="922"/>
      <c r="N123" s="922"/>
      <c r="O123" s="922"/>
      <c r="P123" s="922"/>
      <c r="Q123" s="922"/>
      <c r="R123" s="922"/>
      <c r="S123" s="922"/>
    </row>
  </sheetData>
  <mergeCells count="185">
    <mergeCell ref="A13:S13"/>
    <mergeCell ref="A1:S1"/>
    <mergeCell ref="A2:S2"/>
    <mergeCell ref="A3:S3"/>
    <mergeCell ref="A4:S4"/>
    <mergeCell ref="B5:C5"/>
    <mergeCell ref="D5:J5"/>
    <mergeCell ref="M5:N5"/>
    <mergeCell ref="O5:S5"/>
    <mergeCell ref="A6:S6"/>
    <mergeCell ref="B7:N7"/>
    <mergeCell ref="O7:S7"/>
    <mergeCell ref="A8:Z8"/>
    <mergeCell ref="A9:S9"/>
    <mergeCell ref="A10:B10"/>
    <mergeCell ref="C10:S10"/>
    <mergeCell ref="A11:S11"/>
    <mergeCell ref="A12:B12"/>
    <mergeCell ref="C12:L12"/>
    <mergeCell ref="A20:B20"/>
    <mergeCell ref="A18:B18"/>
    <mergeCell ref="D18:L18"/>
    <mergeCell ref="A19:S19"/>
    <mergeCell ref="D20:L20"/>
    <mergeCell ref="A21:S21"/>
    <mergeCell ref="A16:B16"/>
    <mergeCell ref="A14:B14"/>
    <mergeCell ref="D14:L14"/>
    <mergeCell ref="A15:S15"/>
    <mergeCell ref="D16:L16"/>
    <mergeCell ref="A17:S17"/>
    <mergeCell ref="A28:B28"/>
    <mergeCell ref="A26:B26"/>
    <mergeCell ref="D26:L26"/>
    <mergeCell ref="A27:S27"/>
    <mergeCell ref="D28:L28"/>
    <mergeCell ref="A29:S29"/>
    <mergeCell ref="A24:B24"/>
    <mergeCell ref="A22:B22"/>
    <mergeCell ref="C22:L22"/>
    <mergeCell ref="A23:S23"/>
    <mergeCell ref="D24:L24"/>
    <mergeCell ref="A25:S25"/>
    <mergeCell ref="A36:B36"/>
    <mergeCell ref="A34:B34"/>
    <mergeCell ref="D34:L34"/>
    <mergeCell ref="A35:S35"/>
    <mergeCell ref="D36:L36"/>
    <mergeCell ref="A37:S37"/>
    <mergeCell ref="A32:B32"/>
    <mergeCell ref="A30:B30"/>
    <mergeCell ref="D30:L30"/>
    <mergeCell ref="A31:S31"/>
    <mergeCell ref="C32:L32"/>
    <mergeCell ref="A33:S33"/>
    <mergeCell ref="A44:B44"/>
    <mergeCell ref="A42:B42"/>
    <mergeCell ref="C42:L42"/>
    <mergeCell ref="A43:S43"/>
    <mergeCell ref="D44:L44"/>
    <mergeCell ref="A45:S45"/>
    <mergeCell ref="A40:B40"/>
    <mergeCell ref="A38:B38"/>
    <mergeCell ref="D38:L38"/>
    <mergeCell ref="A39:S39"/>
    <mergeCell ref="D40:L40"/>
    <mergeCell ref="A41:S41"/>
    <mergeCell ref="A52:B52"/>
    <mergeCell ref="A50:B50"/>
    <mergeCell ref="D50:L50"/>
    <mergeCell ref="A51:S51"/>
    <mergeCell ref="C52:L52"/>
    <mergeCell ref="A53:S53"/>
    <mergeCell ref="A48:B48"/>
    <mergeCell ref="A46:B46"/>
    <mergeCell ref="D46:L46"/>
    <mergeCell ref="A47:S47"/>
    <mergeCell ref="D48:L48"/>
    <mergeCell ref="A49:S49"/>
    <mergeCell ref="A60:B60"/>
    <mergeCell ref="A58:B58"/>
    <mergeCell ref="D58:L58"/>
    <mergeCell ref="A59:S59"/>
    <mergeCell ref="D60:L60"/>
    <mergeCell ref="A61:S61"/>
    <mergeCell ref="A56:B56"/>
    <mergeCell ref="A54:B54"/>
    <mergeCell ref="D54:L54"/>
    <mergeCell ref="A55:S55"/>
    <mergeCell ref="D56:L56"/>
    <mergeCell ref="A57:S57"/>
    <mergeCell ref="A68:B68"/>
    <mergeCell ref="A66:B66"/>
    <mergeCell ref="D66:L66"/>
    <mergeCell ref="A67:S67"/>
    <mergeCell ref="D68:L68"/>
    <mergeCell ref="A69:S69"/>
    <mergeCell ref="A64:B64"/>
    <mergeCell ref="A62:B62"/>
    <mergeCell ref="C62:L62"/>
    <mergeCell ref="A63:L63"/>
    <mergeCell ref="M63:S63"/>
    <mergeCell ref="D64:L64"/>
    <mergeCell ref="A65:S65"/>
    <mergeCell ref="A76:B76"/>
    <mergeCell ref="A74:B74"/>
    <mergeCell ref="D74:L74"/>
    <mergeCell ref="A75:S75"/>
    <mergeCell ref="D76:L76"/>
    <mergeCell ref="A77:S77"/>
    <mergeCell ref="A72:B72"/>
    <mergeCell ref="A70:B70"/>
    <mergeCell ref="D70:L70"/>
    <mergeCell ref="A71:S71"/>
    <mergeCell ref="C72:L72"/>
    <mergeCell ref="A73:S73"/>
    <mergeCell ref="A84:B84"/>
    <mergeCell ref="A82:B82"/>
    <mergeCell ref="C82:L82"/>
    <mergeCell ref="A83:S83"/>
    <mergeCell ref="D84:L84"/>
    <mergeCell ref="A85:S85"/>
    <mergeCell ref="A80:B80"/>
    <mergeCell ref="A78:B78"/>
    <mergeCell ref="D78:L78"/>
    <mergeCell ref="A79:S79"/>
    <mergeCell ref="D80:L80"/>
    <mergeCell ref="A81:S81"/>
    <mergeCell ref="A92:B92"/>
    <mergeCell ref="A90:B90"/>
    <mergeCell ref="D90:L90"/>
    <mergeCell ref="A91:S91"/>
    <mergeCell ref="C92:L92"/>
    <mergeCell ref="A93:S93"/>
    <mergeCell ref="A88:B88"/>
    <mergeCell ref="A86:B86"/>
    <mergeCell ref="D86:L86"/>
    <mergeCell ref="A87:S87"/>
    <mergeCell ref="D88:L88"/>
    <mergeCell ref="A89:S89"/>
    <mergeCell ref="A100:B100"/>
    <mergeCell ref="A98:B98"/>
    <mergeCell ref="D98:L98"/>
    <mergeCell ref="A99:S99"/>
    <mergeCell ref="D100:L100"/>
    <mergeCell ref="A101:S101"/>
    <mergeCell ref="A96:B96"/>
    <mergeCell ref="A94:B94"/>
    <mergeCell ref="D94:L94"/>
    <mergeCell ref="A95:S95"/>
    <mergeCell ref="D96:L96"/>
    <mergeCell ref="A97:S97"/>
    <mergeCell ref="A108:B108"/>
    <mergeCell ref="A106:B106"/>
    <mergeCell ref="D106:L106"/>
    <mergeCell ref="A107:S107"/>
    <mergeCell ref="D108:L108"/>
    <mergeCell ref="A109:S109"/>
    <mergeCell ref="A104:B104"/>
    <mergeCell ref="A102:B102"/>
    <mergeCell ref="C102:L102"/>
    <mergeCell ref="A103:S103"/>
    <mergeCell ref="D104:L104"/>
    <mergeCell ref="A105:S105"/>
    <mergeCell ref="A116:B116"/>
    <mergeCell ref="A114:B114"/>
    <mergeCell ref="D114:L114"/>
    <mergeCell ref="A115:S115"/>
    <mergeCell ref="D116:L116"/>
    <mergeCell ref="A117:S117"/>
    <mergeCell ref="A112:B112"/>
    <mergeCell ref="A110:B110"/>
    <mergeCell ref="D110:L110"/>
    <mergeCell ref="A111:S111"/>
    <mergeCell ref="C112:L112"/>
    <mergeCell ref="A113:S113"/>
    <mergeCell ref="A122:B122"/>
    <mergeCell ref="C122:L122"/>
    <mergeCell ref="A123:S123"/>
    <mergeCell ref="A120:B120"/>
    <mergeCell ref="A118:B118"/>
    <mergeCell ref="D118:L118"/>
    <mergeCell ref="A119:S119"/>
    <mergeCell ref="D120:L120"/>
    <mergeCell ref="A121:S121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46" workbookViewId="0">
      <selection activeCell="A64" sqref="A64"/>
    </sheetView>
  </sheetViews>
  <sheetFormatPr defaultRowHeight="12.75"/>
  <cols>
    <col min="1" max="1" width="5.7109375" style="409" customWidth="1"/>
    <col min="2" max="2" width="16.42578125" style="409" customWidth="1"/>
    <col min="3" max="3" width="6.42578125" style="409" customWidth="1"/>
    <col min="4" max="4" width="16" style="409" customWidth="1"/>
    <col min="5" max="5" width="16.42578125" style="409" customWidth="1"/>
    <col min="6" max="6" width="17" style="409" customWidth="1"/>
    <col min="7" max="7" width="15.140625" style="409" customWidth="1"/>
    <col min="8" max="8" width="15.28515625" style="409" customWidth="1"/>
    <col min="9" max="9" width="12.85546875" style="409" customWidth="1"/>
    <col min="10" max="11" width="15.7109375" style="409" customWidth="1"/>
    <col min="12" max="12" width="12.85546875" style="409" customWidth="1"/>
    <col min="13" max="14" width="12.140625" style="409" customWidth="1"/>
    <col min="15" max="16" width="13.140625" style="409" customWidth="1"/>
    <col min="17" max="17" width="13.42578125" style="409" customWidth="1"/>
    <col min="18" max="18" width="15.7109375" style="409" customWidth="1"/>
    <col min="19" max="19" width="13.28515625" style="409" customWidth="1"/>
    <col min="20" max="20" width="13.140625" style="409" customWidth="1"/>
    <col min="21" max="26" width="5.7109375" style="409" customWidth="1"/>
    <col min="27" max="258" width="9.140625" style="409"/>
    <col min="259" max="259" width="3.5703125" style="409" customWidth="1"/>
    <col min="260" max="260" width="0" style="409" hidden="1" customWidth="1"/>
    <col min="261" max="262" width="4.140625" style="409" customWidth="1"/>
    <col min="263" max="263" width="2.28515625" style="409" customWidth="1"/>
    <col min="264" max="266" width="0" style="409" hidden="1" customWidth="1"/>
    <col min="267" max="268" width="4.140625" style="409" customWidth="1"/>
    <col min="269" max="269" width="2.85546875" style="409" customWidth="1"/>
    <col min="270" max="270" width="0" style="409" hidden="1" customWidth="1"/>
    <col min="271" max="271" width="4" style="409" customWidth="1"/>
    <col min="272" max="273" width="4.140625" style="409" customWidth="1"/>
    <col min="274" max="274" width="2.28515625" style="409" customWidth="1"/>
    <col min="275" max="275" width="13.85546875" style="409" customWidth="1"/>
    <col min="276" max="276" width="13.28515625" style="409" customWidth="1"/>
    <col min="277" max="277" width="11.85546875" style="409" customWidth="1"/>
    <col min="278" max="278" width="13.140625" style="409" customWidth="1"/>
    <col min="279" max="279" width="0.7109375" style="409" customWidth="1"/>
    <col min="280" max="280" width="0" style="409" hidden="1" customWidth="1"/>
    <col min="281" max="514" width="9.140625" style="409"/>
    <col min="515" max="515" width="3.5703125" style="409" customWidth="1"/>
    <col min="516" max="516" width="0" style="409" hidden="1" customWidth="1"/>
    <col min="517" max="518" width="4.140625" style="409" customWidth="1"/>
    <col min="519" max="519" width="2.28515625" style="409" customWidth="1"/>
    <col min="520" max="522" width="0" style="409" hidden="1" customWidth="1"/>
    <col min="523" max="524" width="4.140625" style="409" customWidth="1"/>
    <col min="525" max="525" width="2.85546875" style="409" customWidth="1"/>
    <col min="526" max="526" width="0" style="409" hidden="1" customWidth="1"/>
    <col min="527" max="527" width="4" style="409" customWidth="1"/>
    <col min="528" max="529" width="4.140625" style="409" customWidth="1"/>
    <col min="530" max="530" width="2.28515625" style="409" customWidth="1"/>
    <col min="531" max="531" width="13.85546875" style="409" customWidth="1"/>
    <col min="532" max="532" width="13.28515625" style="409" customWidth="1"/>
    <col min="533" max="533" width="11.85546875" style="409" customWidth="1"/>
    <col min="534" max="534" width="13.140625" style="409" customWidth="1"/>
    <col min="535" max="535" width="0.7109375" style="409" customWidth="1"/>
    <col min="536" max="536" width="0" style="409" hidden="1" customWidth="1"/>
    <col min="537" max="770" width="9.140625" style="409"/>
    <col min="771" max="771" width="3.5703125" style="409" customWidth="1"/>
    <col min="772" max="772" width="0" style="409" hidden="1" customWidth="1"/>
    <col min="773" max="774" width="4.140625" style="409" customWidth="1"/>
    <col min="775" max="775" width="2.28515625" style="409" customWidth="1"/>
    <col min="776" max="778" width="0" style="409" hidden="1" customWidth="1"/>
    <col min="779" max="780" width="4.140625" style="409" customWidth="1"/>
    <col min="781" max="781" width="2.85546875" style="409" customWidth="1"/>
    <col min="782" max="782" width="0" style="409" hidden="1" customWidth="1"/>
    <col min="783" max="783" width="4" style="409" customWidth="1"/>
    <col min="784" max="785" width="4.140625" style="409" customWidth="1"/>
    <col min="786" max="786" width="2.28515625" style="409" customWidth="1"/>
    <col min="787" max="787" width="13.85546875" style="409" customWidth="1"/>
    <col min="788" max="788" width="13.28515625" style="409" customWidth="1"/>
    <col min="789" max="789" width="11.85546875" style="409" customWidth="1"/>
    <col min="790" max="790" width="13.140625" style="409" customWidth="1"/>
    <col min="791" max="791" width="0.7109375" style="409" customWidth="1"/>
    <col min="792" max="792" width="0" style="409" hidden="1" customWidth="1"/>
    <col min="793" max="1026" width="9.140625" style="409"/>
    <col min="1027" max="1027" width="3.5703125" style="409" customWidth="1"/>
    <col min="1028" max="1028" width="0" style="409" hidden="1" customWidth="1"/>
    <col min="1029" max="1030" width="4.140625" style="409" customWidth="1"/>
    <col min="1031" max="1031" width="2.28515625" style="409" customWidth="1"/>
    <col min="1032" max="1034" width="0" style="409" hidden="1" customWidth="1"/>
    <col min="1035" max="1036" width="4.140625" style="409" customWidth="1"/>
    <col min="1037" max="1037" width="2.85546875" style="409" customWidth="1"/>
    <col min="1038" max="1038" width="0" style="409" hidden="1" customWidth="1"/>
    <col min="1039" max="1039" width="4" style="409" customWidth="1"/>
    <col min="1040" max="1041" width="4.140625" style="409" customWidth="1"/>
    <col min="1042" max="1042" width="2.28515625" style="409" customWidth="1"/>
    <col min="1043" max="1043" width="13.85546875" style="409" customWidth="1"/>
    <col min="1044" max="1044" width="13.28515625" style="409" customWidth="1"/>
    <col min="1045" max="1045" width="11.85546875" style="409" customWidth="1"/>
    <col min="1046" max="1046" width="13.140625" style="409" customWidth="1"/>
    <col min="1047" max="1047" width="0.7109375" style="409" customWidth="1"/>
    <col min="1048" max="1048" width="0" style="409" hidden="1" customWidth="1"/>
    <col min="1049" max="1282" width="9.140625" style="409"/>
    <col min="1283" max="1283" width="3.5703125" style="409" customWidth="1"/>
    <col min="1284" max="1284" width="0" style="409" hidden="1" customWidth="1"/>
    <col min="1285" max="1286" width="4.140625" style="409" customWidth="1"/>
    <col min="1287" max="1287" width="2.28515625" style="409" customWidth="1"/>
    <col min="1288" max="1290" width="0" style="409" hidden="1" customWidth="1"/>
    <col min="1291" max="1292" width="4.140625" style="409" customWidth="1"/>
    <col min="1293" max="1293" width="2.85546875" style="409" customWidth="1"/>
    <col min="1294" max="1294" width="0" style="409" hidden="1" customWidth="1"/>
    <col min="1295" max="1295" width="4" style="409" customWidth="1"/>
    <col min="1296" max="1297" width="4.140625" style="409" customWidth="1"/>
    <col min="1298" max="1298" width="2.28515625" style="409" customWidth="1"/>
    <col min="1299" max="1299" width="13.85546875" style="409" customWidth="1"/>
    <col min="1300" max="1300" width="13.28515625" style="409" customWidth="1"/>
    <col min="1301" max="1301" width="11.85546875" style="409" customWidth="1"/>
    <col min="1302" max="1302" width="13.140625" style="409" customWidth="1"/>
    <col min="1303" max="1303" width="0.7109375" style="409" customWidth="1"/>
    <col min="1304" max="1304" width="0" style="409" hidden="1" customWidth="1"/>
    <col min="1305" max="1538" width="9.140625" style="409"/>
    <col min="1539" max="1539" width="3.5703125" style="409" customWidth="1"/>
    <col min="1540" max="1540" width="0" style="409" hidden="1" customWidth="1"/>
    <col min="1541" max="1542" width="4.140625" style="409" customWidth="1"/>
    <col min="1543" max="1543" width="2.28515625" style="409" customWidth="1"/>
    <col min="1544" max="1546" width="0" style="409" hidden="1" customWidth="1"/>
    <col min="1547" max="1548" width="4.140625" style="409" customWidth="1"/>
    <col min="1549" max="1549" width="2.85546875" style="409" customWidth="1"/>
    <col min="1550" max="1550" width="0" style="409" hidden="1" customWidth="1"/>
    <col min="1551" max="1551" width="4" style="409" customWidth="1"/>
    <col min="1552" max="1553" width="4.140625" style="409" customWidth="1"/>
    <col min="1554" max="1554" width="2.28515625" style="409" customWidth="1"/>
    <col min="1555" max="1555" width="13.85546875" style="409" customWidth="1"/>
    <col min="1556" max="1556" width="13.28515625" style="409" customWidth="1"/>
    <col min="1557" max="1557" width="11.85546875" style="409" customWidth="1"/>
    <col min="1558" max="1558" width="13.140625" style="409" customWidth="1"/>
    <col min="1559" max="1559" width="0.7109375" style="409" customWidth="1"/>
    <col min="1560" max="1560" width="0" style="409" hidden="1" customWidth="1"/>
    <col min="1561" max="1794" width="9.140625" style="409"/>
    <col min="1795" max="1795" width="3.5703125" style="409" customWidth="1"/>
    <col min="1796" max="1796" width="0" style="409" hidden="1" customWidth="1"/>
    <col min="1797" max="1798" width="4.140625" style="409" customWidth="1"/>
    <col min="1799" max="1799" width="2.28515625" style="409" customWidth="1"/>
    <col min="1800" max="1802" width="0" style="409" hidden="1" customWidth="1"/>
    <col min="1803" max="1804" width="4.140625" style="409" customWidth="1"/>
    <col min="1805" max="1805" width="2.85546875" style="409" customWidth="1"/>
    <col min="1806" max="1806" width="0" style="409" hidden="1" customWidth="1"/>
    <col min="1807" max="1807" width="4" style="409" customWidth="1"/>
    <col min="1808" max="1809" width="4.140625" style="409" customWidth="1"/>
    <col min="1810" max="1810" width="2.28515625" style="409" customWidth="1"/>
    <col min="1811" max="1811" width="13.85546875" style="409" customWidth="1"/>
    <col min="1812" max="1812" width="13.28515625" style="409" customWidth="1"/>
    <col min="1813" max="1813" width="11.85546875" style="409" customWidth="1"/>
    <col min="1814" max="1814" width="13.140625" style="409" customWidth="1"/>
    <col min="1815" max="1815" width="0.7109375" style="409" customWidth="1"/>
    <col min="1816" max="1816" width="0" style="409" hidden="1" customWidth="1"/>
    <col min="1817" max="2050" width="9.140625" style="409"/>
    <col min="2051" max="2051" width="3.5703125" style="409" customWidth="1"/>
    <col min="2052" max="2052" width="0" style="409" hidden="1" customWidth="1"/>
    <col min="2053" max="2054" width="4.140625" style="409" customWidth="1"/>
    <col min="2055" max="2055" width="2.28515625" style="409" customWidth="1"/>
    <col min="2056" max="2058" width="0" style="409" hidden="1" customWidth="1"/>
    <col min="2059" max="2060" width="4.140625" style="409" customWidth="1"/>
    <col min="2061" max="2061" width="2.85546875" style="409" customWidth="1"/>
    <col min="2062" max="2062" width="0" style="409" hidden="1" customWidth="1"/>
    <col min="2063" max="2063" width="4" style="409" customWidth="1"/>
    <col min="2064" max="2065" width="4.140625" style="409" customWidth="1"/>
    <col min="2066" max="2066" width="2.28515625" style="409" customWidth="1"/>
    <col min="2067" max="2067" width="13.85546875" style="409" customWidth="1"/>
    <col min="2068" max="2068" width="13.28515625" style="409" customWidth="1"/>
    <col min="2069" max="2069" width="11.85546875" style="409" customWidth="1"/>
    <col min="2070" max="2070" width="13.140625" style="409" customWidth="1"/>
    <col min="2071" max="2071" width="0.7109375" style="409" customWidth="1"/>
    <col min="2072" max="2072" width="0" style="409" hidden="1" customWidth="1"/>
    <col min="2073" max="2306" width="9.140625" style="409"/>
    <col min="2307" max="2307" width="3.5703125" style="409" customWidth="1"/>
    <col min="2308" max="2308" width="0" style="409" hidden="1" customWidth="1"/>
    <col min="2309" max="2310" width="4.140625" style="409" customWidth="1"/>
    <col min="2311" max="2311" width="2.28515625" style="409" customWidth="1"/>
    <col min="2312" max="2314" width="0" style="409" hidden="1" customWidth="1"/>
    <col min="2315" max="2316" width="4.140625" style="409" customWidth="1"/>
    <col min="2317" max="2317" width="2.85546875" style="409" customWidth="1"/>
    <col min="2318" max="2318" width="0" style="409" hidden="1" customWidth="1"/>
    <col min="2319" max="2319" width="4" style="409" customWidth="1"/>
    <col min="2320" max="2321" width="4.140625" style="409" customWidth="1"/>
    <col min="2322" max="2322" width="2.28515625" style="409" customWidth="1"/>
    <col min="2323" max="2323" width="13.85546875" style="409" customWidth="1"/>
    <col min="2324" max="2324" width="13.28515625" style="409" customWidth="1"/>
    <col min="2325" max="2325" width="11.85546875" style="409" customWidth="1"/>
    <col min="2326" max="2326" width="13.140625" style="409" customWidth="1"/>
    <col min="2327" max="2327" width="0.7109375" style="409" customWidth="1"/>
    <col min="2328" max="2328" width="0" style="409" hidden="1" customWidth="1"/>
    <col min="2329" max="2562" width="9.140625" style="409"/>
    <col min="2563" max="2563" width="3.5703125" style="409" customWidth="1"/>
    <col min="2564" max="2564" width="0" style="409" hidden="1" customWidth="1"/>
    <col min="2565" max="2566" width="4.140625" style="409" customWidth="1"/>
    <col min="2567" max="2567" width="2.28515625" style="409" customWidth="1"/>
    <col min="2568" max="2570" width="0" style="409" hidden="1" customWidth="1"/>
    <col min="2571" max="2572" width="4.140625" style="409" customWidth="1"/>
    <col min="2573" max="2573" width="2.85546875" style="409" customWidth="1"/>
    <col min="2574" max="2574" width="0" style="409" hidden="1" customWidth="1"/>
    <col min="2575" max="2575" width="4" style="409" customWidth="1"/>
    <col min="2576" max="2577" width="4.140625" style="409" customWidth="1"/>
    <col min="2578" max="2578" width="2.28515625" style="409" customWidth="1"/>
    <col min="2579" max="2579" width="13.85546875" style="409" customWidth="1"/>
    <col min="2580" max="2580" width="13.28515625" style="409" customWidth="1"/>
    <col min="2581" max="2581" width="11.85546875" style="409" customWidth="1"/>
    <col min="2582" max="2582" width="13.140625" style="409" customWidth="1"/>
    <col min="2583" max="2583" width="0.7109375" style="409" customWidth="1"/>
    <col min="2584" max="2584" width="0" style="409" hidden="1" customWidth="1"/>
    <col min="2585" max="2818" width="9.140625" style="409"/>
    <col min="2819" max="2819" width="3.5703125" style="409" customWidth="1"/>
    <col min="2820" max="2820" width="0" style="409" hidden="1" customWidth="1"/>
    <col min="2821" max="2822" width="4.140625" style="409" customWidth="1"/>
    <col min="2823" max="2823" width="2.28515625" style="409" customWidth="1"/>
    <col min="2824" max="2826" width="0" style="409" hidden="1" customWidth="1"/>
    <col min="2827" max="2828" width="4.140625" style="409" customWidth="1"/>
    <col min="2829" max="2829" width="2.85546875" style="409" customWidth="1"/>
    <col min="2830" max="2830" width="0" style="409" hidden="1" customWidth="1"/>
    <col min="2831" max="2831" width="4" style="409" customWidth="1"/>
    <col min="2832" max="2833" width="4.140625" style="409" customWidth="1"/>
    <col min="2834" max="2834" width="2.28515625" style="409" customWidth="1"/>
    <col min="2835" max="2835" width="13.85546875" style="409" customWidth="1"/>
    <col min="2836" max="2836" width="13.28515625" style="409" customWidth="1"/>
    <col min="2837" max="2837" width="11.85546875" style="409" customWidth="1"/>
    <col min="2838" max="2838" width="13.140625" style="409" customWidth="1"/>
    <col min="2839" max="2839" width="0.7109375" style="409" customWidth="1"/>
    <col min="2840" max="2840" width="0" style="409" hidden="1" customWidth="1"/>
    <col min="2841" max="3074" width="9.140625" style="409"/>
    <col min="3075" max="3075" width="3.5703125" style="409" customWidth="1"/>
    <col min="3076" max="3076" width="0" style="409" hidden="1" customWidth="1"/>
    <col min="3077" max="3078" width="4.140625" style="409" customWidth="1"/>
    <col min="3079" max="3079" width="2.28515625" style="409" customWidth="1"/>
    <col min="3080" max="3082" width="0" style="409" hidden="1" customWidth="1"/>
    <col min="3083" max="3084" width="4.140625" style="409" customWidth="1"/>
    <col min="3085" max="3085" width="2.85546875" style="409" customWidth="1"/>
    <col min="3086" max="3086" width="0" style="409" hidden="1" customWidth="1"/>
    <col min="3087" max="3087" width="4" style="409" customWidth="1"/>
    <col min="3088" max="3089" width="4.140625" style="409" customWidth="1"/>
    <col min="3090" max="3090" width="2.28515625" style="409" customWidth="1"/>
    <col min="3091" max="3091" width="13.85546875" style="409" customWidth="1"/>
    <col min="3092" max="3092" width="13.28515625" style="409" customWidth="1"/>
    <col min="3093" max="3093" width="11.85546875" style="409" customWidth="1"/>
    <col min="3094" max="3094" width="13.140625" style="409" customWidth="1"/>
    <col min="3095" max="3095" width="0.7109375" style="409" customWidth="1"/>
    <col min="3096" max="3096" width="0" style="409" hidden="1" customWidth="1"/>
    <col min="3097" max="3330" width="9.140625" style="409"/>
    <col min="3331" max="3331" width="3.5703125" style="409" customWidth="1"/>
    <col min="3332" max="3332" width="0" style="409" hidden="1" customWidth="1"/>
    <col min="3333" max="3334" width="4.140625" style="409" customWidth="1"/>
    <col min="3335" max="3335" width="2.28515625" style="409" customWidth="1"/>
    <col min="3336" max="3338" width="0" style="409" hidden="1" customWidth="1"/>
    <col min="3339" max="3340" width="4.140625" style="409" customWidth="1"/>
    <col min="3341" max="3341" width="2.85546875" style="409" customWidth="1"/>
    <col min="3342" max="3342" width="0" style="409" hidden="1" customWidth="1"/>
    <col min="3343" max="3343" width="4" style="409" customWidth="1"/>
    <col min="3344" max="3345" width="4.140625" style="409" customWidth="1"/>
    <col min="3346" max="3346" width="2.28515625" style="409" customWidth="1"/>
    <col min="3347" max="3347" width="13.85546875" style="409" customWidth="1"/>
    <col min="3348" max="3348" width="13.28515625" style="409" customWidth="1"/>
    <col min="3349" max="3349" width="11.85546875" style="409" customWidth="1"/>
    <col min="3350" max="3350" width="13.140625" style="409" customWidth="1"/>
    <col min="3351" max="3351" width="0.7109375" style="409" customWidth="1"/>
    <col min="3352" max="3352" width="0" style="409" hidden="1" customWidth="1"/>
    <col min="3353" max="3586" width="9.140625" style="409"/>
    <col min="3587" max="3587" width="3.5703125" style="409" customWidth="1"/>
    <col min="3588" max="3588" width="0" style="409" hidden="1" customWidth="1"/>
    <col min="3589" max="3590" width="4.140625" style="409" customWidth="1"/>
    <col min="3591" max="3591" width="2.28515625" style="409" customWidth="1"/>
    <col min="3592" max="3594" width="0" style="409" hidden="1" customWidth="1"/>
    <col min="3595" max="3596" width="4.140625" style="409" customWidth="1"/>
    <col min="3597" max="3597" width="2.85546875" style="409" customWidth="1"/>
    <col min="3598" max="3598" width="0" style="409" hidden="1" customWidth="1"/>
    <col min="3599" max="3599" width="4" style="409" customWidth="1"/>
    <col min="3600" max="3601" width="4.140625" style="409" customWidth="1"/>
    <col min="3602" max="3602" width="2.28515625" style="409" customWidth="1"/>
    <col min="3603" max="3603" width="13.85546875" style="409" customWidth="1"/>
    <col min="3604" max="3604" width="13.28515625" style="409" customWidth="1"/>
    <col min="3605" max="3605" width="11.85546875" style="409" customWidth="1"/>
    <col min="3606" max="3606" width="13.140625" style="409" customWidth="1"/>
    <col min="3607" max="3607" width="0.7109375" style="409" customWidth="1"/>
    <col min="3608" max="3608" width="0" style="409" hidden="1" customWidth="1"/>
    <col min="3609" max="3842" width="9.140625" style="409"/>
    <col min="3843" max="3843" width="3.5703125" style="409" customWidth="1"/>
    <col min="3844" max="3844" width="0" style="409" hidden="1" customWidth="1"/>
    <col min="3845" max="3846" width="4.140625" style="409" customWidth="1"/>
    <col min="3847" max="3847" width="2.28515625" style="409" customWidth="1"/>
    <col min="3848" max="3850" width="0" style="409" hidden="1" customWidth="1"/>
    <col min="3851" max="3852" width="4.140625" style="409" customWidth="1"/>
    <col min="3853" max="3853" width="2.85546875" style="409" customWidth="1"/>
    <col min="3854" max="3854" width="0" style="409" hidden="1" customWidth="1"/>
    <col min="3855" max="3855" width="4" style="409" customWidth="1"/>
    <col min="3856" max="3857" width="4.140625" style="409" customWidth="1"/>
    <col min="3858" max="3858" width="2.28515625" style="409" customWidth="1"/>
    <col min="3859" max="3859" width="13.85546875" style="409" customWidth="1"/>
    <col min="3860" max="3860" width="13.28515625" style="409" customWidth="1"/>
    <col min="3861" max="3861" width="11.85546875" style="409" customWidth="1"/>
    <col min="3862" max="3862" width="13.140625" style="409" customWidth="1"/>
    <col min="3863" max="3863" width="0.7109375" style="409" customWidth="1"/>
    <col min="3864" max="3864" width="0" style="409" hidden="1" customWidth="1"/>
    <col min="3865" max="4098" width="9.140625" style="409"/>
    <col min="4099" max="4099" width="3.5703125" style="409" customWidth="1"/>
    <col min="4100" max="4100" width="0" style="409" hidden="1" customWidth="1"/>
    <col min="4101" max="4102" width="4.140625" style="409" customWidth="1"/>
    <col min="4103" max="4103" width="2.28515625" style="409" customWidth="1"/>
    <col min="4104" max="4106" width="0" style="409" hidden="1" customWidth="1"/>
    <col min="4107" max="4108" width="4.140625" style="409" customWidth="1"/>
    <col min="4109" max="4109" width="2.85546875" style="409" customWidth="1"/>
    <col min="4110" max="4110" width="0" style="409" hidden="1" customWidth="1"/>
    <col min="4111" max="4111" width="4" style="409" customWidth="1"/>
    <col min="4112" max="4113" width="4.140625" style="409" customWidth="1"/>
    <col min="4114" max="4114" width="2.28515625" style="409" customWidth="1"/>
    <col min="4115" max="4115" width="13.85546875" style="409" customWidth="1"/>
    <col min="4116" max="4116" width="13.28515625" style="409" customWidth="1"/>
    <col min="4117" max="4117" width="11.85546875" style="409" customWidth="1"/>
    <col min="4118" max="4118" width="13.140625" style="409" customWidth="1"/>
    <col min="4119" max="4119" width="0.7109375" style="409" customWidth="1"/>
    <col min="4120" max="4120" width="0" style="409" hidden="1" customWidth="1"/>
    <col min="4121" max="4354" width="9.140625" style="409"/>
    <col min="4355" max="4355" width="3.5703125" style="409" customWidth="1"/>
    <col min="4356" max="4356" width="0" style="409" hidden="1" customWidth="1"/>
    <col min="4357" max="4358" width="4.140625" style="409" customWidth="1"/>
    <col min="4359" max="4359" width="2.28515625" style="409" customWidth="1"/>
    <col min="4360" max="4362" width="0" style="409" hidden="1" customWidth="1"/>
    <col min="4363" max="4364" width="4.140625" style="409" customWidth="1"/>
    <col min="4365" max="4365" width="2.85546875" style="409" customWidth="1"/>
    <col min="4366" max="4366" width="0" style="409" hidden="1" customWidth="1"/>
    <col min="4367" max="4367" width="4" style="409" customWidth="1"/>
    <col min="4368" max="4369" width="4.140625" style="409" customWidth="1"/>
    <col min="4370" max="4370" width="2.28515625" style="409" customWidth="1"/>
    <col min="4371" max="4371" width="13.85546875" style="409" customWidth="1"/>
    <col min="4372" max="4372" width="13.28515625" style="409" customWidth="1"/>
    <col min="4373" max="4373" width="11.85546875" style="409" customWidth="1"/>
    <col min="4374" max="4374" width="13.140625" style="409" customWidth="1"/>
    <col min="4375" max="4375" width="0.7109375" style="409" customWidth="1"/>
    <col min="4376" max="4376" width="0" style="409" hidden="1" customWidth="1"/>
    <col min="4377" max="4610" width="9.140625" style="409"/>
    <col min="4611" max="4611" width="3.5703125" style="409" customWidth="1"/>
    <col min="4612" max="4612" width="0" style="409" hidden="1" customWidth="1"/>
    <col min="4613" max="4614" width="4.140625" style="409" customWidth="1"/>
    <col min="4615" max="4615" width="2.28515625" style="409" customWidth="1"/>
    <col min="4616" max="4618" width="0" style="409" hidden="1" customWidth="1"/>
    <col min="4619" max="4620" width="4.140625" style="409" customWidth="1"/>
    <col min="4621" max="4621" width="2.85546875" style="409" customWidth="1"/>
    <col min="4622" max="4622" width="0" style="409" hidden="1" customWidth="1"/>
    <col min="4623" max="4623" width="4" style="409" customWidth="1"/>
    <col min="4624" max="4625" width="4.140625" style="409" customWidth="1"/>
    <col min="4626" max="4626" width="2.28515625" style="409" customWidth="1"/>
    <col min="4627" max="4627" width="13.85546875" style="409" customWidth="1"/>
    <col min="4628" max="4628" width="13.28515625" style="409" customWidth="1"/>
    <col min="4629" max="4629" width="11.85546875" style="409" customWidth="1"/>
    <col min="4630" max="4630" width="13.140625" style="409" customWidth="1"/>
    <col min="4631" max="4631" width="0.7109375" style="409" customWidth="1"/>
    <col min="4632" max="4632" width="0" style="409" hidden="1" customWidth="1"/>
    <col min="4633" max="4866" width="9.140625" style="409"/>
    <col min="4867" max="4867" width="3.5703125" style="409" customWidth="1"/>
    <col min="4868" max="4868" width="0" style="409" hidden="1" customWidth="1"/>
    <col min="4869" max="4870" width="4.140625" style="409" customWidth="1"/>
    <col min="4871" max="4871" width="2.28515625" style="409" customWidth="1"/>
    <col min="4872" max="4874" width="0" style="409" hidden="1" customWidth="1"/>
    <col min="4875" max="4876" width="4.140625" style="409" customWidth="1"/>
    <col min="4877" max="4877" width="2.85546875" style="409" customWidth="1"/>
    <col min="4878" max="4878" width="0" style="409" hidden="1" customWidth="1"/>
    <col min="4879" max="4879" width="4" style="409" customWidth="1"/>
    <col min="4880" max="4881" width="4.140625" style="409" customWidth="1"/>
    <col min="4882" max="4882" width="2.28515625" style="409" customWidth="1"/>
    <col min="4883" max="4883" width="13.85546875" style="409" customWidth="1"/>
    <col min="4884" max="4884" width="13.28515625" style="409" customWidth="1"/>
    <col min="4885" max="4885" width="11.85546875" style="409" customWidth="1"/>
    <col min="4886" max="4886" width="13.140625" style="409" customWidth="1"/>
    <col min="4887" max="4887" width="0.7109375" style="409" customWidth="1"/>
    <col min="4888" max="4888" width="0" style="409" hidden="1" customWidth="1"/>
    <col min="4889" max="5122" width="9.140625" style="409"/>
    <col min="5123" max="5123" width="3.5703125" style="409" customWidth="1"/>
    <col min="5124" max="5124" width="0" style="409" hidden="1" customWidth="1"/>
    <col min="5125" max="5126" width="4.140625" style="409" customWidth="1"/>
    <col min="5127" max="5127" width="2.28515625" style="409" customWidth="1"/>
    <col min="5128" max="5130" width="0" style="409" hidden="1" customWidth="1"/>
    <col min="5131" max="5132" width="4.140625" style="409" customWidth="1"/>
    <col min="5133" max="5133" width="2.85546875" style="409" customWidth="1"/>
    <col min="5134" max="5134" width="0" style="409" hidden="1" customWidth="1"/>
    <col min="5135" max="5135" width="4" style="409" customWidth="1"/>
    <col min="5136" max="5137" width="4.140625" style="409" customWidth="1"/>
    <col min="5138" max="5138" width="2.28515625" style="409" customWidth="1"/>
    <col min="5139" max="5139" width="13.85546875" style="409" customWidth="1"/>
    <col min="5140" max="5140" width="13.28515625" style="409" customWidth="1"/>
    <col min="5141" max="5141" width="11.85546875" style="409" customWidth="1"/>
    <col min="5142" max="5142" width="13.140625" style="409" customWidth="1"/>
    <col min="5143" max="5143" width="0.7109375" style="409" customWidth="1"/>
    <col min="5144" max="5144" width="0" style="409" hidden="1" customWidth="1"/>
    <col min="5145" max="5378" width="9.140625" style="409"/>
    <col min="5379" max="5379" width="3.5703125" style="409" customWidth="1"/>
    <col min="5380" max="5380" width="0" style="409" hidden="1" customWidth="1"/>
    <col min="5381" max="5382" width="4.140625" style="409" customWidth="1"/>
    <col min="5383" max="5383" width="2.28515625" style="409" customWidth="1"/>
    <col min="5384" max="5386" width="0" style="409" hidden="1" customWidth="1"/>
    <col min="5387" max="5388" width="4.140625" style="409" customWidth="1"/>
    <col min="5389" max="5389" width="2.85546875" style="409" customWidth="1"/>
    <col min="5390" max="5390" width="0" style="409" hidden="1" customWidth="1"/>
    <col min="5391" max="5391" width="4" style="409" customWidth="1"/>
    <col min="5392" max="5393" width="4.140625" style="409" customWidth="1"/>
    <col min="5394" max="5394" width="2.28515625" style="409" customWidth="1"/>
    <col min="5395" max="5395" width="13.85546875" style="409" customWidth="1"/>
    <col min="5396" max="5396" width="13.28515625" style="409" customWidth="1"/>
    <col min="5397" max="5397" width="11.85546875" style="409" customWidth="1"/>
    <col min="5398" max="5398" width="13.140625" style="409" customWidth="1"/>
    <col min="5399" max="5399" width="0.7109375" style="409" customWidth="1"/>
    <col min="5400" max="5400" width="0" style="409" hidden="1" customWidth="1"/>
    <col min="5401" max="5634" width="9.140625" style="409"/>
    <col min="5635" max="5635" width="3.5703125" style="409" customWidth="1"/>
    <col min="5636" max="5636" width="0" style="409" hidden="1" customWidth="1"/>
    <col min="5637" max="5638" width="4.140625" style="409" customWidth="1"/>
    <col min="5639" max="5639" width="2.28515625" style="409" customWidth="1"/>
    <col min="5640" max="5642" width="0" style="409" hidden="1" customWidth="1"/>
    <col min="5643" max="5644" width="4.140625" style="409" customWidth="1"/>
    <col min="5645" max="5645" width="2.85546875" style="409" customWidth="1"/>
    <col min="5646" max="5646" width="0" style="409" hidden="1" customWidth="1"/>
    <col min="5647" max="5647" width="4" style="409" customWidth="1"/>
    <col min="5648" max="5649" width="4.140625" style="409" customWidth="1"/>
    <col min="5650" max="5650" width="2.28515625" style="409" customWidth="1"/>
    <col min="5651" max="5651" width="13.85546875" style="409" customWidth="1"/>
    <col min="5652" max="5652" width="13.28515625" style="409" customWidth="1"/>
    <col min="5653" max="5653" width="11.85546875" style="409" customWidth="1"/>
    <col min="5654" max="5654" width="13.140625" style="409" customWidth="1"/>
    <col min="5655" max="5655" width="0.7109375" style="409" customWidth="1"/>
    <col min="5656" max="5656" width="0" style="409" hidden="1" customWidth="1"/>
    <col min="5657" max="5890" width="9.140625" style="409"/>
    <col min="5891" max="5891" width="3.5703125" style="409" customWidth="1"/>
    <col min="5892" max="5892" width="0" style="409" hidden="1" customWidth="1"/>
    <col min="5893" max="5894" width="4.140625" style="409" customWidth="1"/>
    <col min="5895" max="5895" width="2.28515625" style="409" customWidth="1"/>
    <col min="5896" max="5898" width="0" style="409" hidden="1" customWidth="1"/>
    <col min="5899" max="5900" width="4.140625" style="409" customWidth="1"/>
    <col min="5901" max="5901" width="2.85546875" style="409" customWidth="1"/>
    <col min="5902" max="5902" width="0" style="409" hidden="1" customWidth="1"/>
    <col min="5903" max="5903" width="4" style="409" customWidth="1"/>
    <col min="5904" max="5905" width="4.140625" style="409" customWidth="1"/>
    <col min="5906" max="5906" width="2.28515625" style="409" customWidth="1"/>
    <col min="5907" max="5907" width="13.85546875" style="409" customWidth="1"/>
    <col min="5908" max="5908" width="13.28515625" style="409" customWidth="1"/>
    <col min="5909" max="5909" width="11.85546875" style="409" customWidth="1"/>
    <col min="5910" max="5910" width="13.140625" style="409" customWidth="1"/>
    <col min="5911" max="5911" width="0.7109375" style="409" customWidth="1"/>
    <col min="5912" max="5912" width="0" style="409" hidden="1" customWidth="1"/>
    <col min="5913" max="6146" width="9.140625" style="409"/>
    <col min="6147" max="6147" width="3.5703125" style="409" customWidth="1"/>
    <col min="6148" max="6148" width="0" style="409" hidden="1" customWidth="1"/>
    <col min="6149" max="6150" width="4.140625" style="409" customWidth="1"/>
    <col min="6151" max="6151" width="2.28515625" style="409" customWidth="1"/>
    <col min="6152" max="6154" width="0" style="409" hidden="1" customWidth="1"/>
    <col min="6155" max="6156" width="4.140625" style="409" customWidth="1"/>
    <col min="6157" max="6157" width="2.85546875" style="409" customWidth="1"/>
    <col min="6158" max="6158" width="0" style="409" hidden="1" customWidth="1"/>
    <col min="6159" max="6159" width="4" style="409" customWidth="1"/>
    <col min="6160" max="6161" width="4.140625" style="409" customWidth="1"/>
    <col min="6162" max="6162" width="2.28515625" style="409" customWidth="1"/>
    <col min="6163" max="6163" width="13.85546875" style="409" customWidth="1"/>
    <col min="6164" max="6164" width="13.28515625" style="409" customWidth="1"/>
    <col min="6165" max="6165" width="11.85546875" style="409" customWidth="1"/>
    <col min="6166" max="6166" width="13.140625" style="409" customWidth="1"/>
    <col min="6167" max="6167" width="0.7109375" style="409" customWidth="1"/>
    <col min="6168" max="6168" width="0" style="409" hidden="1" customWidth="1"/>
    <col min="6169" max="6402" width="9.140625" style="409"/>
    <col min="6403" max="6403" width="3.5703125" style="409" customWidth="1"/>
    <col min="6404" max="6404" width="0" style="409" hidden="1" customWidth="1"/>
    <col min="6405" max="6406" width="4.140625" style="409" customWidth="1"/>
    <col min="6407" max="6407" width="2.28515625" style="409" customWidth="1"/>
    <col min="6408" max="6410" width="0" style="409" hidden="1" customWidth="1"/>
    <col min="6411" max="6412" width="4.140625" style="409" customWidth="1"/>
    <col min="6413" max="6413" width="2.85546875" style="409" customWidth="1"/>
    <col min="6414" max="6414" width="0" style="409" hidden="1" customWidth="1"/>
    <col min="6415" max="6415" width="4" style="409" customWidth="1"/>
    <col min="6416" max="6417" width="4.140625" style="409" customWidth="1"/>
    <col min="6418" max="6418" width="2.28515625" style="409" customWidth="1"/>
    <col min="6419" max="6419" width="13.85546875" style="409" customWidth="1"/>
    <col min="6420" max="6420" width="13.28515625" style="409" customWidth="1"/>
    <col min="6421" max="6421" width="11.85546875" style="409" customWidth="1"/>
    <col min="6422" max="6422" width="13.140625" style="409" customWidth="1"/>
    <col min="6423" max="6423" width="0.7109375" style="409" customWidth="1"/>
    <col min="6424" max="6424" width="0" style="409" hidden="1" customWidth="1"/>
    <col min="6425" max="6658" width="9.140625" style="409"/>
    <col min="6659" max="6659" width="3.5703125" style="409" customWidth="1"/>
    <col min="6660" max="6660" width="0" style="409" hidden="1" customWidth="1"/>
    <col min="6661" max="6662" width="4.140625" style="409" customWidth="1"/>
    <col min="6663" max="6663" width="2.28515625" style="409" customWidth="1"/>
    <col min="6664" max="6666" width="0" style="409" hidden="1" customWidth="1"/>
    <col min="6667" max="6668" width="4.140625" style="409" customWidth="1"/>
    <col min="6669" max="6669" width="2.85546875" style="409" customWidth="1"/>
    <col min="6670" max="6670" width="0" style="409" hidden="1" customWidth="1"/>
    <col min="6671" max="6671" width="4" style="409" customWidth="1"/>
    <col min="6672" max="6673" width="4.140625" style="409" customWidth="1"/>
    <col min="6674" max="6674" width="2.28515625" style="409" customWidth="1"/>
    <col min="6675" max="6675" width="13.85546875" style="409" customWidth="1"/>
    <col min="6676" max="6676" width="13.28515625" style="409" customWidth="1"/>
    <col min="6677" max="6677" width="11.85546875" style="409" customWidth="1"/>
    <col min="6678" max="6678" width="13.140625" style="409" customWidth="1"/>
    <col min="6679" max="6679" width="0.7109375" style="409" customWidth="1"/>
    <col min="6680" max="6680" width="0" style="409" hidden="1" customWidth="1"/>
    <col min="6681" max="6914" width="9.140625" style="409"/>
    <col min="6915" max="6915" width="3.5703125" style="409" customWidth="1"/>
    <col min="6916" max="6916" width="0" style="409" hidden="1" customWidth="1"/>
    <col min="6917" max="6918" width="4.140625" style="409" customWidth="1"/>
    <col min="6919" max="6919" width="2.28515625" style="409" customWidth="1"/>
    <col min="6920" max="6922" width="0" style="409" hidden="1" customWidth="1"/>
    <col min="6923" max="6924" width="4.140625" style="409" customWidth="1"/>
    <col min="6925" max="6925" width="2.85546875" style="409" customWidth="1"/>
    <col min="6926" max="6926" width="0" style="409" hidden="1" customWidth="1"/>
    <col min="6927" max="6927" width="4" style="409" customWidth="1"/>
    <col min="6928" max="6929" width="4.140625" style="409" customWidth="1"/>
    <col min="6930" max="6930" width="2.28515625" style="409" customWidth="1"/>
    <col min="6931" max="6931" width="13.85546875" style="409" customWidth="1"/>
    <col min="6932" max="6932" width="13.28515625" style="409" customWidth="1"/>
    <col min="6933" max="6933" width="11.85546875" style="409" customWidth="1"/>
    <col min="6934" max="6934" width="13.140625" style="409" customWidth="1"/>
    <col min="6935" max="6935" width="0.7109375" style="409" customWidth="1"/>
    <col min="6936" max="6936" width="0" style="409" hidden="1" customWidth="1"/>
    <col min="6937" max="7170" width="9.140625" style="409"/>
    <col min="7171" max="7171" width="3.5703125" style="409" customWidth="1"/>
    <col min="7172" max="7172" width="0" style="409" hidden="1" customWidth="1"/>
    <col min="7173" max="7174" width="4.140625" style="409" customWidth="1"/>
    <col min="7175" max="7175" width="2.28515625" style="409" customWidth="1"/>
    <col min="7176" max="7178" width="0" style="409" hidden="1" customWidth="1"/>
    <col min="7179" max="7180" width="4.140625" style="409" customWidth="1"/>
    <col min="7181" max="7181" width="2.85546875" style="409" customWidth="1"/>
    <col min="7182" max="7182" width="0" style="409" hidden="1" customWidth="1"/>
    <col min="7183" max="7183" width="4" style="409" customWidth="1"/>
    <col min="7184" max="7185" width="4.140625" style="409" customWidth="1"/>
    <col min="7186" max="7186" width="2.28515625" style="409" customWidth="1"/>
    <col min="7187" max="7187" width="13.85546875" style="409" customWidth="1"/>
    <col min="7188" max="7188" width="13.28515625" style="409" customWidth="1"/>
    <col min="7189" max="7189" width="11.85546875" style="409" customWidth="1"/>
    <col min="7190" max="7190" width="13.140625" style="409" customWidth="1"/>
    <col min="7191" max="7191" width="0.7109375" style="409" customWidth="1"/>
    <col min="7192" max="7192" width="0" style="409" hidden="1" customWidth="1"/>
    <col min="7193" max="7426" width="9.140625" style="409"/>
    <col min="7427" max="7427" width="3.5703125" style="409" customWidth="1"/>
    <col min="7428" max="7428" width="0" style="409" hidden="1" customWidth="1"/>
    <col min="7429" max="7430" width="4.140625" style="409" customWidth="1"/>
    <col min="7431" max="7431" width="2.28515625" style="409" customWidth="1"/>
    <col min="7432" max="7434" width="0" style="409" hidden="1" customWidth="1"/>
    <col min="7435" max="7436" width="4.140625" style="409" customWidth="1"/>
    <col min="7437" max="7437" width="2.85546875" style="409" customWidth="1"/>
    <col min="7438" max="7438" width="0" style="409" hidden="1" customWidth="1"/>
    <col min="7439" max="7439" width="4" style="409" customWidth="1"/>
    <col min="7440" max="7441" width="4.140625" style="409" customWidth="1"/>
    <col min="7442" max="7442" width="2.28515625" style="409" customWidth="1"/>
    <col min="7443" max="7443" width="13.85546875" style="409" customWidth="1"/>
    <col min="7444" max="7444" width="13.28515625" style="409" customWidth="1"/>
    <col min="7445" max="7445" width="11.85546875" style="409" customWidth="1"/>
    <col min="7446" max="7446" width="13.140625" style="409" customWidth="1"/>
    <col min="7447" max="7447" width="0.7109375" style="409" customWidth="1"/>
    <col min="7448" max="7448" width="0" style="409" hidden="1" customWidth="1"/>
    <col min="7449" max="7682" width="9.140625" style="409"/>
    <col min="7683" max="7683" width="3.5703125" style="409" customWidth="1"/>
    <col min="7684" max="7684" width="0" style="409" hidden="1" customWidth="1"/>
    <col min="7685" max="7686" width="4.140625" style="409" customWidth="1"/>
    <col min="7687" max="7687" width="2.28515625" style="409" customWidth="1"/>
    <col min="7688" max="7690" width="0" style="409" hidden="1" customWidth="1"/>
    <col min="7691" max="7692" width="4.140625" style="409" customWidth="1"/>
    <col min="7693" max="7693" width="2.85546875" style="409" customWidth="1"/>
    <col min="7694" max="7694" width="0" style="409" hidden="1" customWidth="1"/>
    <col min="7695" max="7695" width="4" style="409" customWidth="1"/>
    <col min="7696" max="7697" width="4.140625" style="409" customWidth="1"/>
    <col min="7698" max="7698" width="2.28515625" style="409" customWidth="1"/>
    <col min="7699" max="7699" width="13.85546875" style="409" customWidth="1"/>
    <col min="7700" max="7700" width="13.28515625" style="409" customWidth="1"/>
    <col min="7701" max="7701" width="11.85546875" style="409" customWidth="1"/>
    <col min="7702" max="7702" width="13.140625" style="409" customWidth="1"/>
    <col min="7703" max="7703" width="0.7109375" style="409" customWidth="1"/>
    <col min="7704" max="7704" width="0" style="409" hidden="1" customWidth="1"/>
    <col min="7705" max="7938" width="9.140625" style="409"/>
    <col min="7939" max="7939" width="3.5703125" style="409" customWidth="1"/>
    <col min="7940" max="7940" width="0" style="409" hidden="1" customWidth="1"/>
    <col min="7941" max="7942" width="4.140625" style="409" customWidth="1"/>
    <col min="7943" max="7943" width="2.28515625" style="409" customWidth="1"/>
    <col min="7944" max="7946" width="0" style="409" hidden="1" customWidth="1"/>
    <col min="7947" max="7948" width="4.140625" style="409" customWidth="1"/>
    <col min="7949" max="7949" width="2.85546875" style="409" customWidth="1"/>
    <col min="7950" max="7950" width="0" style="409" hidden="1" customWidth="1"/>
    <col min="7951" max="7951" width="4" style="409" customWidth="1"/>
    <col min="7952" max="7953" width="4.140625" style="409" customWidth="1"/>
    <col min="7954" max="7954" width="2.28515625" style="409" customWidth="1"/>
    <col min="7955" max="7955" width="13.85546875" style="409" customWidth="1"/>
    <col min="7956" max="7956" width="13.28515625" style="409" customWidth="1"/>
    <col min="7957" max="7957" width="11.85546875" style="409" customWidth="1"/>
    <col min="7958" max="7958" width="13.140625" style="409" customWidth="1"/>
    <col min="7959" max="7959" width="0.7109375" style="409" customWidth="1"/>
    <col min="7960" max="7960" width="0" style="409" hidden="1" customWidth="1"/>
    <col min="7961" max="8194" width="9.140625" style="409"/>
    <col min="8195" max="8195" width="3.5703125" style="409" customWidth="1"/>
    <col min="8196" max="8196" width="0" style="409" hidden="1" customWidth="1"/>
    <col min="8197" max="8198" width="4.140625" style="409" customWidth="1"/>
    <col min="8199" max="8199" width="2.28515625" style="409" customWidth="1"/>
    <col min="8200" max="8202" width="0" style="409" hidden="1" customWidth="1"/>
    <col min="8203" max="8204" width="4.140625" style="409" customWidth="1"/>
    <col min="8205" max="8205" width="2.85546875" style="409" customWidth="1"/>
    <col min="8206" max="8206" width="0" style="409" hidden="1" customWidth="1"/>
    <col min="8207" max="8207" width="4" style="409" customWidth="1"/>
    <col min="8208" max="8209" width="4.140625" style="409" customWidth="1"/>
    <col min="8210" max="8210" width="2.28515625" style="409" customWidth="1"/>
    <col min="8211" max="8211" width="13.85546875" style="409" customWidth="1"/>
    <col min="8212" max="8212" width="13.28515625" style="409" customWidth="1"/>
    <col min="8213" max="8213" width="11.85546875" style="409" customWidth="1"/>
    <col min="8214" max="8214" width="13.140625" style="409" customWidth="1"/>
    <col min="8215" max="8215" width="0.7109375" style="409" customWidth="1"/>
    <col min="8216" max="8216" width="0" style="409" hidden="1" customWidth="1"/>
    <col min="8217" max="8450" width="9.140625" style="409"/>
    <col min="8451" max="8451" width="3.5703125" style="409" customWidth="1"/>
    <col min="8452" max="8452" width="0" style="409" hidden="1" customWidth="1"/>
    <col min="8453" max="8454" width="4.140625" style="409" customWidth="1"/>
    <col min="8455" max="8455" width="2.28515625" style="409" customWidth="1"/>
    <col min="8456" max="8458" width="0" style="409" hidden="1" customWidth="1"/>
    <col min="8459" max="8460" width="4.140625" style="409" customWidth="1"/>
    <col min="8461" max="8461" width="2.85546875" style="409" customWidth="1"/>
    <col min="8462" max="8462" width="0" style="409" hidden="1" customWidth="1"/>
    <col min="8463" max="8463" width="4" style="409" customWidth="1"/>
    <col min="8464" max="8465" width="4.140625" style="409" customWidth="1"/>
    <col min="8466" max="8466" width="2.28515625" style="409" customWidth="1"/>
    <col min="8467" max="8467" width="13.85546875" style="409" customWidth="1"/>
    <col min="8468" max="8468" width="13.28515625" style="409" customWidth="1"/>
    <col min="8469" max="8469" width="11.85546875" style="409" customWidth="1"/>
    <col min="8470" max="8470" width="13.140625" style="409" customWidth="1"/>
    <col min="8471" max="8471" width="0.7109375" style="409" customWidth="1"/>
    <col min="8472" max="8472" width="0" style="409" hidden="1" customWidth="1"/>
    <col min="8473" max="8706" width="9.140625" style="409"/>
    <col min="8707" max="8707" width="3.5703125" style="409" customWidth="1"/>
    <col min="8708" max="8708" width="0" style="409" hidden="1" customWidth="1"/>
    <col min="8709" max="8710" width="4.140625" style="409" customWidth="1"/>
    <col min="8711" max="8711" width="2.28515625" style="409" customWidth="1"/>
    <col min="8712" max="8714" width="0" style="409" hidden="1" customWidth="1"/>
    <col min="8715" max="8716" width="4.140625" style="409" customWidth="1"/>
    <col min="8717" max="8717" width="2.85546875" style="409" customWidth="1"/>
    <col min="8718" max="8718" width="0" style="409" hidden="1" customWidth="1"/>
    <col min="8719" max="8719" width="4" style="409" customWidth="1"/>
    <col min="8720" max="8721" width="4.140625" style="409" customWidth="1"/>
    <col min="8722" max="8722" width="2.28515625" style="409" customWidth="1"/>
    <col min="8723" max="8723" width="13.85546875" style="409" customWidth="1"/>
    <col min="8724" max="8724" width="13.28515625" style="409" customWidth="1"/>
    <col min="8725" max="8725" width="11.85546875" style="409" customWidth="1"/>
    <col min="8726" max="8726" width="13.140625" style="409" customWidth="1"/>
    <col min="8727" max="8727" width="0.7109375" style="409" customWidth="1"/>
    <col min="8728" max="8728" width="0" style="409" hidden="1" customWidth="1"/>
    <col min="8729" max="8962" width="9.140625" style="409"/>
    <col min="8963" max="8963" width="3.5703125" style="409" customWidth="1"/>
    <col min="8964" max="8964" width="0" style="409" hidden="1" customWidth="1"/>
    <col min="8965" max="8966" width="4.140625" style="409" customWidth="1"/>
    <col min="8967" max="8967" width="2.28515625" style="409" customWidth="1"/>
    <col min="8968" max="8970" width="0" style="409" hidden="1" customWidth="1"/>
    <col min="8971" max="8972" width="4.140625" style="409" customWidth="1"/>
    <col min="8973" max="8973" width="2.85546875" style="409" customWidth="1"/>
    <col min="8974" max="8974" width="0" style="409" hidden="1" customWidth="1"/>
    <col min="8975" max="8975" width="4" style="409" customWidth="1"/>
    <col min="8976" max="8977" width="4.140625" style="409" customWidth="1"/>
    <col min="8978" max="8978" width="2.28515625" style="409" customWidth="1"/>
    <col min="8979" max="8979" width="13.85546875" style="409" customWidth="1"/>
    <col min="8980" max="8980" width="13.28515625" style="409" customWidth="1"/>
    <col min="8981" max="8981" width="11.85546875" style="409" customWidth="1"/>
    <col min="8982" max="8982" width="13.140625" style="409" customWidth="1"/>
    <col min="8983" max="8983" width="0.7109375" style="409" customWidth="1"/>
    <col min="8984" max="8984" width="0" style="409" hidden="1" customWidth="1"/>
    <col min="8985" max="9218" width="9.140625" style="409"/>
    <col min="9219" max="9219" width="3.5703125" style="409" customWidth="1"/>
    <col min="9220" max="9220" width="0" style="409" hidden="1" customWidth="1"/>
    <col min="9221" max="9222" width="4.140625" style="409" customWidth="1"/>
    <col min="9223" max="9223" width="2.28515625" style="409" customWidth="1"/>
    <col min="9224" max="9226" width="0" style="409" hidden="1" customWidth="1"/>
    <col min="9227" max="9228" width="4.140625" style="409" customWidth="1"/>
    <col min="9229" max="9229" width="2.85546875" style="409" customWidth="1"/>
    <col min="9230" max="9230" width="0" style="409" hidden="1" customWidth="1"/>
    <col min="9231" max="9231" width="4" style="409" customWidth="1"/>
    <col min="9232" max="9233" width="4.140625" style="409" customWidth="1"/>
    <col min="9234" max="9234" width="2.28515625" style="409" customWidth="1"/>
    <col min="9235" max="9235" width="13.85546875" style="409" customWidth="1"/>
    <col min="9236" max="9236" width="13.28515625" style="409" customWidth="1"/>
    <col min="9237" max="9237" width="11.85546875" style="409" customWidth="1"/>
    <col min="9238" max="9238" width="13.140625" style="409" customWidth="1"/>
    <col min="9239" max="9239" width="0.7109375" style="409" customWidth="1"/>
    <col min="9240" max="9240" width="0" style="409" hidden="1" customWidth="1"/>
    <col min="9241" max="9474" width="9.140625" style="409"/>
    <col min="9475" max="9475" width="3.5703125" style="409" customWidth="1"/>
    <col min="9476" max="9476" width="0" style="409" hidden="1" customWidth="1"/>
    <col min="9477" max="9478" width="4.140625" style="409" customWidth="1"/>
    <col min="9479" max="9479" width="2.28515625" style="409" customWidth="1"/>
    <col min="9480" max="9482" width="0" style="409" hidden="1" customWidth="1"/>
    <col min="9483" max="9484" width="4.140625" style="409" customWidth="1"/>
    <col min="9485" max="9485" width="2.85546875" style="409" customWidth="1"/>
    <col min="9486" max="9486" width="0" style="409" hidden="1" customWidth="1"/>
    <col min="9487" max="9487" width="4" style="409" customWidth="1"/>
    <col min="9488" max="9489" width="4.140625" style="409" customWidth="1"/>
    <col min="9490" max="9490" width="2.28515625" style="409" customWidth="1"/>
    <col min="9491" max="9491" width="13.85546875" style="409" customWidth="1"/>
    <col min="9492" max="9492" width="13.28515625" style="409" customWidth="1"/>
    <col min="9493" max="9493" width="11.85546875" style="409" customWidth="1"/>
    <col min="9494" max="9494" width="13.140625" style="409" customWidth="1"/>
    <col min="9495" max="9495" width="0.7109375" style="409" customWidth="1"/>
    <col min="9496" max="9496" width="0" style="409" hidden="1" customWidth="1"/>
    <col min="9497" max="9730" width="9.140625" style="409"/>
    <col min="9731" max="9731" width="3.5703125" style="409" customWidth="1"/>
    <col min="9732" max="9732" width="0" style="409" hidden="1" customWidth="1"/>
    <col min="9733" max="9734" width="4.140625" style="409" customWidth="1"/>
    <col min="9735" max="9735" width="2.28515625" style="409" customWidth="1"/>
    <col min="9736" max="9738" width="0" style="409" hidden="1" customWidth="1"/>
    <col min="9739" max="9740" width="4.140625" style="409" customWidth="1"/>
    <col min="9741" max="9741" width="2.85546875" style="409" customWidth="1"/>
    <col min="9742" max="9742" width="0" style="409" hidden="1" customWidth="1"/>
    <col min="9743" max="9743" width="4" style="409" customWidth="1"/>
    <col min="9744" max="9745" width="4.140625" style="409" customWidth="1"/>
    <col min="9746" max="9746" width="2.28515625" style="409" customWidth="1"/>
    <col min="9747" max="9747" width="13.85546875" style="409" customWidth="1"/>
    <col min="9748" max="9748" width="13.28515625" style="409" customWidth="1"/>
    <col min="9749" max="9749" width="11.85546875" style="409" customWidth="1"/>
    <col min="9750" max="9750" width="13.140625" style="409" customWidth="1"/>
    <col min="9751" max="9751" width="0.7109375" style="409" customWidth="1"/>
    <col min="9752" max="9752" width="0" style="409" hidden="1" customWidth="1"/>
    <col min="9753" max="9986" width="9.140625" style="409"/>
    <col min="9987" max="9987" width="3.5703125" style="409" customWidth="1"/>
    <col min="9988" max="9988" width="0" style="409" hidden="1" customWidth="1"/>
    <col min="9989" max="9990" width="4.140625" style="409" customWidth="1"/>
    <col min="9991" max="9991" width="2.28515625" style="409" customWidth="1"/>
    <col min="9992" max="9994" width="0" style="409" hidden="1" customWidth="1"/>
    <col min="9995" max="9996" width="4.140625" style="409" customWidth="1"/>
    <col min="9997" max="9997" width="2.85546875" style="409" customWidth="1"/>
    <col min="9998" max="9998" width="0" style="409" hidden="1" customWidth="1"/>
    <col min="9999" max="9999" width="4" style="409" customWidth="1"/>
    <col min="10000" max="10001" width="4.140625" style="409" customWidth="1"/>
    <col min="10002" max="10002" width="2.28515625" style="409" customWidth="1"/>
    <col min="10003" max="10003" width="13.85546875" style="409" customWidth="1"/>
    <col min="10004" max="10004" width="13.28515625" style="409" customWidth="1"/>
    <col min="10005" max="10005" width="11.85546875" style="409" customWidth="1"/>
    <col min="10006" max="10006" width="13.140625" style="409" customWidth="1"/>
    <col min="10007" max="10007" width="0.7109375" style="409" customWidth="1"/>
    <col min="10008" max="10008" width="0" style="409" hidden="1" customWidth="1"/>
    <col min="10009" max="10242" width="9.140625" style="409"/>
    <col min="10243" max="10243" width="3.5703125" style="409" customWidth="1"/>
    <col min="10244" max="10244" width="0" style="409" hidden="1" customWidth="1"/>
    <col min="10245" max="10246" width="4.140625" style="409" customWidth="1"/>
    <col min="10247" max="10247" width="2.28515625" style="409" customWidth="1"/>
    <col min="10248" max="10250" width="0" style="409" hidden="1" customWidth="1"/>
    <col min="10251" max="10252" width="4.140625" style="409" customWidth="1"/>
    <col min="10253" max="10253" width="2.85546875" style="409" customWidth="1"/>
    <col min="10254" max="10254" width="0" style="409" hidden="1" customWidth="1"/>
    <col min="10255" max="10255" width="4" style="409" customWidth="1"/>
    <col min="10256" max="10257" width="4.140625" style="409" customWidth="1"/>
    <col min="10258" max="10258" width="2.28515625" style="409" customWidth="1"/>
    <col min="10259" max="10259" width="13.85546875" style="409" customWidth="1"/>
    <col min="10260" max="10260" width="13.28515625" style="409" customWidth="1"/>
    <col min="10261" max="10261" width="11.85546875" style="409" customWidth="1"/>
    <col min="10262" max="10262" width="13.140625" style="409" customWidth="1"/>
    <col min="10263" max="10263" width="0.7109375" style="409" customWidth="1"/>
    <col min="10264" max="10264" width="0" style="409" hidden="1" customWidth="1"/>
    <col min="10265" max="10498" width="9.140625" style="409"/>
    <col min="10499" max="10499" width="3.5703125" style="409" customWidth="1"/>
    <col min="10500" max="10500" width="0" style="409" hidden="1" customWidth="1"/>
    <col min="10501" max="10502" width="4.140625" style="409" customWidth="1"/>
    <col min="10503" max="10503" width="2.28515625" style="409" customWidth="1"/>
    <col min="10504" max="10506" width="0" style="409" hidden="1" customWidth="1"/>
    <col min="10507" max="10508" width="4.140625" style="409" customWidth="1"/>
    <col min="10509" max="10509" width="2.85546875" style="409" customWidth="1"/>
    <col min="10510" max="10510" width="0" style="409" hidden="1" customWidth="1"/>
    <col min="10511" max="10511" width="4" style="409" customWidth="1"/>
    <col min="10512" max="10513" width="4.140625" style="409" customWidth="1"/>
    <col min="10514" max="10514" width="2.28515625" style="409" customWidth="1"/>
    <col min="10515" max="10515" width="13.85546875" style="409" customWidth="1"/>
    <col min="10516" max="10516" width="13.28515625" style="409" customWidth="1"/>
    <col min="10517" max="10517" width="11.85546875" style="409" customWidth="1"/>
    <col min="10518" max="10518" width="13.140625" style="409" customWidth="1"/>
    <col min="10519" max="10519" width="0.7109375" style="409" customWidth="1"/>
    <col min="10520" max="10520" width="0" style="409" hidden="1" customWidth="1"/>
    <col min="10521" max="10754" width="9.140625" style="409"/>
    <col min="10755" max="10755" width="3.5703125" style="409" customWidth="1"/>
    <col min="10756" max="10756" width="0" style="409" hidden="1" customWidth="1"/>
    <col min="10757" max="10758" width="4.140625" style="409" customWidth="1"/>
    <col min="10759" max="10759" width="2.28515625" style="409" customWidth="1"/>
    <col min="10760" max="10762" width="0" style="409" hidden="1" customWidth="1"/>
    <col min="10763" max="10764" width="4.140625" style="409" customWidth="1"/>
    <col min="10765" max="10765" width="2.85546875" style="409" customWidth="1"/>
    <col min="10766" max="10766" width="0" style="409" hidden="1" customWidth="1"/>
    <col min="10767" max="10767" width="4" style="409" customWidth="1"/>
    <col min="10768" max="10769" width="4.140625" style="409" customWidth="1"/>
    <col min="10770" max="10770" width="2.28515625" style="409" customWidth="1"/>
    <col min="10771" max="10771" width="13.85546875" style="409" customWidth="1"/>
    <col min="10772" max="10772" width="13.28515625" style="409" customWidth="1"/>
    <col min="10773" max="10773" width="11.85546875" style="409" customWidth="1"/>
    <col min="10774" max="10774" width="13.140625" style="409" customWidth="1"/>
    <col min="10775" max="10775" width="0.7109375" style="409" customWidth="1"/>
    <col min="10776" max="10776" width="0" style="409" hidden="1" customWidth="1"/>
    <col min="10777" max="11010" width="9.140625" style="409"/>
    <col min="11011" max="11011" width="3.5703125" style="409" customWidth="1"/>
    <col min="11012" max="11012" width="0" style="409" hidden="1" customWidth="1"/>
    <col min="11013" max="11014" width="4.140625" style="409" customWidth="1"/>
    <col min="11015" max="11015" width="2.28515625" style="409" customWidth="1"/>
    <col min="11016" max="11018" width="0" style="409" hidden="1" customWidth="1"/>
    <col min="11019" max="11020" width="4.140625" style="409" customWidth="1"/>
    <col min="11021" max="11021" width="2.85546875" style="409" customWidth="1"/>
    <col min="11022" max="11022" width="0" style="409" hidden="1" customWidth="1"/>
    <col min="11023" max="11023" width="4" style="409" customWidth="1"/>
    <col min="11024" max="11025" width="4.140625" style="409" customWidth="1"/>
    <col min="11026" max="11026" width="2.28515625" style="409" customWidth="1"/>
    <col min="11027" max="11027" width="13.85546875" style="409" customWidth="1"/>
    <col min="11028" max="11028" width="13.28515625" style="409" customWidth="1"/>
    <col min="11029" max="11029" width="11.85546875" style="409" customWidth="1"/>
    <col min="11030" max="11030" width="13.140625" style="409" customWidth="1"/>
    <col min="11031" max="11031" width="0.7109375" style="409" customWidth="1"/>
    <col min="11032" max="11032" width="0" style="409" hidden="1" customWidth="1"/>
    <col min="11033" max="11266" width="9.140625" style="409"/>
    <col min="11267" max="11267" width="3.5703125" style="409" customWidth="1"/>
    <col min="11268" max="11268" width="0" style="409" hidden="1" customWidth="1"/>
    <col min="11269" max="11270" width="4.140625" style="409" customWidth="1"/>
    <col min="11271" max="11271" width="2.28515625" style="409" customWidth="1"/>
    <col min="11272" max="11274" width="0" style="409" hidden="1" customWidth="1"/>
    <col min="11275" max="11276" width="4.140625" style="409" customWidth="1"/>
    <col min="11277" max="11277" width="2.85546875" style="409" customWidth="1"/>
    <col min="11278" max="11278" width="0" style="409" hidden="1" customWidth="1"/>
    <col min="11279" max="11279" width="4" style="409" customWidth="1"/>
    <col min="11280" max="11281" width="4.140625" style="409" customWidth="1"/>
    <col min="11282" max="11282" width="2.28515625" style="409" customWidth="1"/>
    <col min="11283" max="11283" width="13.85546875" style="409" customWidth="1"/>
    <col min="11284" max="11284" width="13.28515625" style="409" customWidth="1"/>
    <col min="11285" max="11285" width="11.85546875" style="409" customWidth="1"/>
    <col min="11286" max="11286" width="13.140625" style="409" customWidth="1"/>
    <col min="11287" max="11287" width="0.7109375" style="409" customWidth="1"/>
    <col min="11288" max="11288" width="0" style="409" hidden="1" customWidth="1"/>
    <col min="11289" max="11522" width="9.140625" style="409"/>
    <col min="11523" max="11523" width="3.5703125" style="409" customWidth="1"/>
    <col min="11524" max="11524" width="0" style="409" hidden="1" customWidth="1"/>
    <col min="11525" max="11526" width="4.140625" style="409" customWidth="1"/>
    <col min="11527" max="11527" width="2.28515625" style="409" customWidth="1"/>
    <col min="11528" max="11530" width="0" style="409" hidden="1" customWidth="1"/>
    <col min="11531" max="11532" width="4.140625" style="409" customWidth="1"/>
    <col min="11533" max="11533" width="2.85546875" style="409" customWidth="1"/>
    <col min="11534" max="11534" width="0" style="409" hidden="1" customWidth="1"/>
    <col min="11535" max="11535" width="4" style="409" customWidth="1"/>
    <col min="11536" max="11537" width="4.140625" style="409" customWidth="1"/>
    <col min="11538" max="11538" width="2.28515625" style="409" customWidth="1"/>
    <col min="11539" max="11539" width="13.85546875" style="409" customWidth="1"/>
    <col min="11540" max="11540" width="13.28515625" style="409" customWidth="1"/>
    <col min="11541" max="11541" width="11.85546875" style="409" customWidth="1"/>
    <col min="11542" max="11542" width="13.140625" style="409" customWidth="1"/>
    <col min="11543" max="11543" width="0.7109375" style="409" customWidth="1"/>
    <col min="11544" max="11544" width="0" style="409" hidden="1" customWidth="1"/>
    <col min="11545" max="11778" width="9.140625" style="409"/>
    <col min="11779" max="11779" width="3.5703125" style="409" customWidth="1"/>
    <col min="11780" max="11780" width="0" style="409" hidden="1" customWidth="1"/>
    <col min="11781" max="11782" width="4.140625" style="409" customWidth="1"/>
    <col min="11783" max="11783" width="2.28515625" style="409" customWidth="1"/>
    <col min="11784" max="11786" width="0" style="409" hidden="1" customWidth="1"/>
    <col min="11787" max="11788" width="4.140625" style="409" customWidth="1"/>
    <col min="11789" max="11789" width="2.85546875" style="409" customWidth="1"/>
    <col min="11790" max="11790" width="0" style="409" hidden="1" customWidth="1"/>
    <col min="11791" max="11791" width="4" style="409" customWidth="1"/>
    <col min="11792" max="11793" width="4.140625" style="409" customWidth="1"/>
    <col min="11794" max="11794" width="2.28515625" style="409" customWidth="1"/>
    <col min="11795" max="11795" width="13.85546875" style="409" customWidth="1"/>
    <col min="11796" max="11796" width="13.28515625" style="409" customWidth="1"/>
    <col min="11797" max="11797" width="11.85546875" style="409" customWidth="1"/>
    <col min="11798" max="11798" width="13.140625" style="409" customWidth="1"/>
    <col min="11799" max="11799" width="0.7109375" style="409" customWidth="1"/>
    <col min="11800" max="11800" width="0" style="409" hidden="1" customWidth="1"/>
    <col min="11801" max="12034" width="9.140625" style="409"/>
    <col min="12035" max="12035" width="3.5703125" style="409" customWidth="1"/>
    <col min="12036" max="12036" width="0" style="409" hidden="1" customWidth="1"/>
    <col min="12037" max="12038" width="4.140625" style="409" customWidth="1"/>
    <col min="12039" max="12039" width="2.28515625" style="409" customWidth="1"/>
    <col min="12040" max="12042" width="0" style="409" hidden="1" customWidth="1"/>
    <col min="12043" max="12044" width="4.140625" style="409" customWidth="1"/>
    <col min="12045" max="12045" width="2.85546875" style="409" customWidth="1"/>
    <col min="12046" max="12046" width="0" style="409" hidden="1" customWidth="1"/>
    <col min="12047" max="12047" width="4" style="409" customWidth="1"/>
    <col min="12048" max="12049" width="4.140625" style="409" customWidth="1"/>
    <col min="12050" max="12050" width="2.28515625" style="409" customWidth="1"/>
    <col min="12051" max="12051" width="13.85546875" style="409" customWidth="1"/>
    <col min="12052" max="12052" width="13.28515625" style="409" customWidth="1"/>
    <col min="12053" max="12053" width="11.85546875" style="409" customWidth="1"/>
    <col min="12054" max="12054" width="13.140625" style="409" customWidth="1"/>
    <col min="12055" max="12055" width="0.7109375" style="409" customWidth="1"/>
    <col min="12056" max="12056" width="0" style="409" hidden="1" customWidth="1"/>
    <col min="12057" max="12290" width="9.140625" style="409"/>
    <col min="12291" max="12291" width="3.5703125" style="409" customWidth="1"/>
    <col min="12292" max="12292" width="0" style="409" hidden="1" customWidth="1"/>
    <col min="12293" max="12294" width="4.140625" style="409" customWidth="1"/>
    <col min="12295" max="12295" width="2.28515625" style="409" customWidth="1"/>
    <col min="12296" max="12298" width="0" style="409" hidden="1" customWidth="1"/>
    <col min="12299" max="12300" width="4.140625" style="409" customWidth="1"/>
    <col min="12301" max="12301" width="2.85546875" style="409" customWidth="1"/>
    <col min="12302" max="12302" width="0" style="409" hidden="1" customWidth="1"/>
    <col min="12303" max="12303" width="4" style="409" customWidth="1"/>
    <col min="12304" max="12305" width="4.140625" style="409" customWidth="1"/>
    <col min="12306" max="12306" width="2.28515625" style="409" customWidth="1"/>
    <col min="12307" max="12307" width="13.85546875" style="409" customWidth="1"/>
    <col min="12308" max="12308" width="13.28515625" style="409" customWidth="1"/>
    <col min="12309" max="12309" width="11.85546875" style="409" customWidth="1"/>
    <col min="12310" max="12310" width="13.140625" style="409" customWidth="1"/>
    <col min="12311" max="12311" width="0.7109375" style="409" customWidth="1"/>
    <col min="12312" max="12312" width="0" style="409" hidden="1" customWidth="1"/>
    <col min="12313" max="12546" width="9.140625" style="409"/>
    <col min="12547" max="12547" width="3.5703125" style="409" customWidth="1"/>
    <col min="12548" max="12548" width="0" style="409" hidden="1" customWidth="1"/>
    <col min="12549" max="12550" width="4.140625" style="409" customWidth="1"/>
    <col min="12551" max="12551" width="2.28515625" style="409" customWidth="1"/>
    <col min="12552" max="12554" width="0" style="409" hidden="1" customWidth="1"/>
    <col min="12555" max="12556" width="4.140625" style="409" customWidth="1"/>
    <col min="12557" max="12557" width="2.85546875" style="409" customWidth="1"/>
    <col min="12558" max="12558" width="0" style="409" hidden="1" customWidth="1"/>
    <col min="12559" max="12559" width="4" style="409" customWidth="1"/>
    <col min="12560" max="12561" width="4.140625" style="409" customWidth="1"/>
    <col min="12562" max="12562" width="2.28515625" style="409" customWidth="1"/>
    <col min="12563" max="12563" width="13.85546875" style="409" customWidth="1"/>
    <col min="12564" max="12564" width="13.28515625" style="409" customWidth="1"/>
    <col min="12565" max="12565" width="11.85546875" style="409" customWidth="1"/>
    <col min="12566" max="12566" width="13.140625" style="409" customWidth="1"/>
    <col min="12567" max="12567" width="0.7109375" style="409" customWidth="1"/>
    <col min="12568" max="12568" width="0" style="409" hidden="1" customWidth="1"/>
    <col min="12569" max="12802" width="9.140625" style="409"/>
    <col min="12803" max="12803" width="3.5703125" style="409" customWidth="1"/>
    <col min="12804" max="12804" width="0" style="409" hidden="1" customWidth="1"/>
    <col min="12805" max="12806" width="4.140625" style="409" customWidth="1"/>
    <col min="12807" max="12807" width="2.28515625" style="409" customWidth="1"/>
    <col min="12808" max="12810" width="0" style="409" hidden="1" customWidth="1"/>
    <col min="12811" max="12812" width="4.140625" style="409" customWidth="1"/>
    <col min="12813" max="12813" width="2.85546875" style="409" customWidth="1"/>
    <col min="12814" max="12814" width="0" style="409" hidden="1" customWidth="1"/>
    <col min="12815" max="12815" width="4" style="409" customWidth="1"/>
    <col min="12816" max="12817" width="4.140625" style="409" customWidth="1"/>
    <col min="12818" max="12818" width="2.28515625" style="409" customWidth="1"/>
    <col min="12819" max="12819" width="13.85546875" style="409" customWidth="1"/>
    <col min="12820" max="12820" width="13.28515625" style="409" customWidth="1"/>
    <col min="12821" max="12821" width="11.85546875" style="409" customWidth="1"/>
    <col min="12822" max="12822" width="13.140625" style="409" customWidth="1"/>
    <col min="12823" max="12823" width="0.7109375" style="409" customWidth="1"/>
    <col min="12824" max="12824" width="0" style="409" hidden="1" customWidth="1"/>
    <col min="12825" max="13058" width="9.140625" style="409"/>
    <col min="13059" max="13059" width="3.5703125" style="409" customWidth="1"/>
    <col min="13060" max="13060" width="0" style="409" hidden="1" customWidth="1"/>
    <col min="13061" max="13062" width="4.140625" style="409" customWidth="1"/>
    <col min="13063" max="13063" width="2.28515625" style="409" customWidth="1"/>
    <col min="13064" max="13066" width="0" style="409" hidden="1" customWidth="1"/>
    <col min="13067" max="13068" width="4.140625" style="409" customWidth="1"/>
    <col min="13069" max="13069" width="2.85546875" style="409" customWidth="1"/>
    <col min="13070" max="13070" width="0" style="409" hidden="1" customWidth="1"/>
    <col min="13071" max="13071" width="4" style="409" customWidth="1"/>
    <col min="13072" max="13073" width="4.140625" style="409" customWidth="1"/>
    <col min="13074" max="13074" width="2.28515625" style="409" customWidth="1"/>
    <col min="13075" max="13075" width="13.85546875" style="409" customWidth="1"/>
    <col min="13076" max="13076" width="13.28515625" style="409" customWidth="1"/>
    <col min="13077" max="13077" width="11.85546875" style="409" customWidth="1"/>
    <col min="13078" max="13078" width="13.140625" style="409" customWidth="1"/>
    <col min="13079" max="13079" width="0.7109375" style="409" customWidth="1"/>
    <col min="13080" max="13080" width="0" style="409" hidden="1" customWidth="1"/>
    <col min="13081" max="13314" width="9.140625" style="409"/>
    <col min="13315" max="13315" width="3.5703125" style="409" customWidth="1"/>
    <col min="13316" max="13316" width="0" style="409" hidden="1" customWidth="1"/>
    <col min="13317" max="13318" width="4.140625" style="409" customWidth="1"/>
    <col min="13319" max="13319" width="2.28515625" style="409" customWidth="1"/>
    <col min="13320" max="13322" width="0" style="409" hidden="1" customWidth="1"/>
    <col min="13323" max="13324" width="4.140625" style="409" customWidth="1"/>
    <col min="13325" max="13325" width="2.85546875" style="409" customWidth="1"/>
    <col min="13326" max="13326" width="0" style="409" hidden="1" customWidth="1"/>
    <col min="13327" max="13327" width="4" style="409" customWidth="1"/>
    <col min="13328" max="13329" width="4.140625" style="409" customWidth="1"/>
    <col min="13330" max="13330" width="2.28515625" style="409" customWidth="1"/>
    <col min="13331" max="13331" width="13.85546875" style="409" customWidth="1"/>
    <col min="13332" max="13332" width="13.28515625" style="409" customWidth="1"/>
    <col min="13333" max="13333" width="11.85546875" style="409" customWidth="1"/>
    <col min="13334" max="13334" width="13.140625" style="409" customWidth="1"/>
    <col min="13335" max="13335" width="0.7109375" style="409" customWidth="1"/>
    <col min="13336" max="13336" width="0" style="409" hidden="1" customWidth="1"/>
    <col min="13337" max="13570" width="9.140625" style="409"/>
    <col min="13571" max="13571" width="3.5703125" style="409" customWidth="1"/>
    <col min="13572" max="13572" width="0" style="409" hidden="1" customWidth="1"/>
    <col min="13573" max="13574" width="4.140625" style="409" customWidth="1"/>
    <col min="13575" max="13575" width="2.28515625" style="409" customWidth="1"/>
    <col min="13576" max="13578" width="0" style="409" hidden="1" customWidth="1"/>
    <col min="13579" max="13580" width="4.140625" style="409" customWidth="1"/>
    <col min="13581" max="13581" width="2.85546875" style="409" customWidth="1"/>
    <col min="13582" max="13582" width="0" style="409" hidden="1" customWidth="1"/>
    <col min="13583" max="13583" width="4" style="409" customWidth="1"/>
    <col min="13584" max="13585" width="4.140625" style="409" customWidth="1"/>
    <col min="13586" max="13586" width="2.28515625" style="409" customWidth="1"/>
    <col min="13587" max="13587" width="13.85546875" style="409" customWidth="1"/>
    <col min="13588" max="13588" width="13.28515625" style="409" customWidth="1"/>
    <col min="13589" max="13589" width="11.85546875" style="409" customWidth="1"/>
    <col min="13590" max="13590" width="13.140625" style="409" customWidth="1"/>
    <col min="13591" max="13591" width="0.7109375" style="409" customWidth="1"/>
    <col min="13592" max="13592" width="0" style="409" hidden="1" customWidth="1"/>
    <col min="13593" max="13826" width="9.140625" style="409"/>
    <col min="13827" max="13827" width="3.5703125" style="409" customWidth="1"/>
    <col min="13828" max="13828" width="0" style="409" hidden="1" customWidth="1"/>
    <col min="13829" max="13830" width="4.140625" style="409" customWidth="1"/>
    <col min="13831" max="13831" width="2.28515625" style="409" customWidth="1"/>
    <col min="13832" max="13834" width="0" style="409" hidden="1" customWidth="1"/>
    <col min="13835" max="13836" width="4.140625" style="409" customWidth="1"/>
    <col min="13837" max="13837" width="2.85546875" style="409" customWidth="1"/>
    <col min="13838" max="13838" width="0" style="409" hidden="1" customWidth="1"/>
    <col min="13839" max="13839" width="4" style="409" customWidth="1"/>
    <col min="13840" max="13841" width="4.140625" style="409" customWidth="1"/>
    <col min="13842" max="13842" width="2.28515625" style="409" customWidth="1"/>
    <col min="13843" max="13843" width="13.85546875" style="409" customWidth="1"/>
    <col min="13844" max="13844" width="13.28515625" style="409" customWidth="1"/>
    <col min="13845" max="13845" width="11.85546875" style="409" customWidth="1"/>
    <col min="13846" max="13846" width="13.140625" style="409" customWidth="1"/>
    <col min="13847" max="13847" width="0.7109375" style="409" customWidth="1"/>
    <col min="13848" max="13848" width="0" style="409" hidden="1" customWidth="1"/>
    <col min="13849" max="14082" width="9.140625" style="409"/>
    <col min="14083" max="14083" width="3.5703125" style="409" customWidth="1"/>
    <col min="14084" max="14084" width="0" style="409" hidden="1" customWidth="1"/>
    <col min="14085" max="14086" width="4.140625" style="409" customWidth="1"/>
    <col min="14087" max="14087" width="2.28515625" style="409" customWidth="1"/>
    <col min="14088" max="14090" width="0" style="409" hidden="1" customWidth="1"/>
    <col min="14091" max="14092" width="4.140625" style="409" customWidth="1"/>
    <col min="14093" max="14093" width="2.85546875" style="409" customWidth="1"/>
    <col min="14094" max="14094" width="0" style="409" hidden="1" customWidth="1"/>
    <col min="14095" max="14095" width="4" style="409" customWidth="1"/>
    <col min="14096" max="14097" width="4.140625" style="409" customWidth="1"/>
    <col min="14098" max="14098" width="2.28515625" style="409" customWidth="1"/>
    <col min="14099" max="14099" width="13.85546875" style="409" customWidth="1"/>
    <col min="14100" max="14100" width="13.28515625" style="409" customWidth="1"/>
    <col min="14101" max="14101" width="11.85546875" style="409" customWidth="1"/>
    <col min="14102" max="14102" width="13.140625" style="409" customWidth="1"/>
    <col min="14103" max="14103" width="0.7109375" style="409" customWidth="1"/>
    <col min="14104" max="14104" width="0" style="409" hidden="1" customWidth="1"/>
    <col min="14105" max="14338" width="9.140625" style="409"/>
    <col min="14339" max="14339" width="3.5703125" style="409" customWidth="1"/>
    <col min="14340" max="14340" width="0" style="409" hidden="1" customWidth="1"/>
    <col min="14341" max="14342" width="4.140625" style="409" customWidth="1"/>
    <col min="14343" max="14343" width="2.28515625" style="409" customWidth="1"/>
    <col min="14344" max="14346" width="0" style="409" hidden="1" customWidth="1"/>
    <col min="14347" max="14348" width="4.140625" style="409" customWidth="1"/>
    <col min="14349" max="14349" width="2.85546875" style="409" customWidth="1"/>
    <col min="14350" max="14350" width="0" style="409" hidden="1" customWidth="1"/>
    <col min="14351" max="14351" width="4" style="409" customWidth="1"/>
    <col min="14352" max="14353" width="4.140625" style="409" customWidth="1"/>
    <col min="14354" max="14354" width="2.28515625" style="409" customWidth="1"/>
    <col min="14355" max="14355" width="13.85546875" style="409" customWidth="1"/>
    <col min="14356" max="14356" width="13.28515625" style="409" customWidth="1"/>
    <col min="14357" max="14357" width="11.85546875" style="409" customWidth="1"/>
    <col min="14358" max="14358" width="13.140625" style="409" customWidth="1"/>
    <col min="14359" max="14359" width="0.7109375" style="409" customWidth="1"/>
    <col min="14360" max="14360" width="0" style="409" hidden="1" customWidth="1"/>
    <col min="14361" max="14594" width="9.140625" style="409"/>
    <col min="14595" max="14595" width="3.5703125" style="409" customWidth="1"/>
    <col min="14596" max="14596" width="0" style="409" hidden="1" customWidth="1"/>
    <col min="14597" max="14598" width="4.140625" style="409" customWidth="1"/>
    <col min="14599" max="14599" width="2.28515625" style="409" customWidth="1"/>
    <col min="14600" max="14602" width="0" style="409" hidden="1" customWidth="1"/>
    <col min="14603" max="14604" width="4.140625" style="409" customWidth="1"/>
    <col min="14605" max="14605" width="2.85546875" style="409" customWidth="1"/>
    <col min="14606" max="14606" width="0" style="409" hidden="1" customWidth="1"/>
    <col min="14607" max="14607" width="4" style="409" customWidth="1"/>
    <col min="14608" max="14609" width="4.140625" style="409" customWidth="1"/>
    <col min="14610" max="14610" width="2.28515625" style="409" customWidth="1"/>
    <col min="14611" max="14611" width="13.85546875" style="409" customWidth="1"/>
    <col min="14612" max="14612" width="13.28515625" style="409" customWidth="1"/>
    <col min="14613" max="14613" width="11.85546875" style="409" customWidth="1"/>
    <col min="14614" max="14614" width="13.140625" style="409" customWidth="1"/>
    <col min="14615" max="14615" width="0.7109375" style="409" customWidth="1"/>
    <col min="14616" max="14616" width="0" style="409" hidden="1" customWidth="1"/>
    <col min="14617" max="14850" width="9.140625" style="409"/>
    <col min="14851" max="14851" width="3.5703125" style="409" customWidth="1"/>
    <col min="14852" max="14852" width="0" style="409" hidden="1" customWidth="1"/>
    <col min="14853" max="14854" width="4.140625" style="409" customWidth="1"/>
    <col min="14855" max="14855" width="2.28515625" style="409" customWidth="1"/>
    <col min="14856" max="14858" width="0" style="409" hidden="1" customWidth="1"/>
    <col min="14859" max="14860" width="4.140625" style="409" customWidth="1"/>
    <col min="14861" max="14861" width="2.85546875" style="409" customWidth="1"/>
    <col min="14862" max="14862" width="0" style="409" hidden="1" customWidth="1"/>
    <col min="14863" max="14863" width="4" style="409" customWidth="1"/>
    <col min="14864" max="14865" width="4.140625" style="409" customWidth="1"/>
    <col min="14866" max="14866" width="2.28515625" style="409" customWidth="1"/>
    <col min="14867" max="14867" width="13.85546875" style="409" customWidth="1"/>
    <col min="14868" max="14868" width="13.28515625" style="409" customWidth="1"/>
    <col min="14869" max="14869" width="11.85546875" style="409" customWidth="1"/>
    <col min="14870" max="14870" width="13.140625" style="409" customWidth="1"/>
    <col min="14871" max="14871" width="0.7109375" style="409" customWidth="1"/>
    <col min="14872" max="14872" width="0" style="409" hidden="1" customWidth="1"/>
    <col min="14873" max="15106" width="9.140625" style="409"/>
    <col min="15107" max="15107" width="3.5703125" style="409" customWidth="1"/>
    <col min="15108" max="15108" width="0" style="409" hidden="1" customWidth="1"/>
    <col min="15109" max="15110" width="4.140625" style="409" customWidth="1"/>
    <col min="15111" max="15111" width="2.28515625" style="409" customWidth="1"/>
    <col min="15112" max="15114" width="0" style="409" hidden="1" customWidth="1"/>
    <col min="15115" max="15116" width="4.140625" style="409" customWidth="1"/>
    <col min="15117" max="15117" width="2.85546875" style="409" customWidth="1"/>
    <col min="15118" max="15118" width="0" style="409" hidden="1" customWidth="1"/>
    <col min="15119" max="15119" width="4" style="409" customWidth="1"/>
    <col min="15120" max="15121" width="4.140625" style="409" customWidth="1"/>
    <col min="15122" max="15122" width="2.28515625" style="409" customWidth="1"/>
    <col min="15123" max="15123" width="13.85546875" style="409" customWidth="1"/>
    <col min="15124" max="15124" width="13.28515625" style="409" customWidth="1"/>
    <col min="15125" max="15125" width="11.85546875" style="409" customWidth="1"/>
    <col min="15126" max="15126" width="13.140625" style="409" customWidth="1"/>
    <col min="15127" max="15127" width="0.7109375" style="409" customWidth="1"/>
    <col min="15128" max="15128" width="0" style="409" hidden="1" customWidth="1"/>
    <col min="15129" max="15362" width="9.140625" style="409"/>
    <col min="15363" max="15363" width="3.5703125" style="409" customWidth="1"/>
    <col min="15364" max="15364" width="0" style="409" hidden="1" customWidth="1"/>
    <col min="15365" max="15366" width="4.140625" style="409" customWidth="1"/>
    <col min="15367" max="15367" width="2.28515625" style="409" customWidth="1"/>
    <col min="15368" max="15370" width="0" style="409" hidden="1" customWidth="1"/>
    <col min="15371" max="15372" width="4.140625" style="409" customWidth="1"/>
    <col min="15373" max="15373" width="2.85546875" style="409" customWidth="1"/>
    <col min="15374" max="15374" width="0" style="409" hidden="1" customWidth="1"/>
    <col min="15375" max="15375" width="4" style="409" customWidth="1"/>
    <col min="15376" max="15377" width="4.140625" style="409" customWidth="1"/>
    <col min="15378" max="15378" width="2.28515625" style="409" customWidth="1"/>
    <col min="15379" max="15379" width="13.85546875" style="409" customWidth="1"/>
    <col min="15380" max="15380" width="13.28515625" style="409" customWidth="1"/>
    <col min="15381" max="15381" width="11.85546875" style="409" customWidth="1"/>
    <col min="15382" max="15382" width="13.140625" style="409" customWidth="1"/>
    <col min="15383" max="15383" width="0.7109375" style="409" customWidth="1"/>
    <col min="15384" max="15384" width="0" style="409" hidden="1" customWidth="1"/>
    <col min="15385" max="15618" width="9.140625" style="409"/>
    <col min="15619" max="15619" width="3.5703125" style="409" customWidth="1"/>
    <col min="15620" max="15620" width="0" style="409" hidden="1" customWidth="1"/>
    <col min="15621" max="15622" width="4.140625" style="409" customWidth="1"/>
    <col min="15623" max="15623" width="2.28515625" style="409" customWidth="1"/>
    <col min="15624" max="15626" width="0" style="409" hidden="1" customWidth="1"/>
    <col min="15627" max="15628" width="4.140625" style="409" customWidth="1"/>
    <col min="15629" max="15629" width="2.85546875" style="409" customWidth="1"/>
    <col min="15630" max="15630" width="0" style="409" hidden="1" customWidth="1"/>
    <col min="15631" max="15631" width="4" style="409" customWidth="1"/>
    <col min="15632" max="15633" width="4.140625" style="409" customWidth="1"/>
    <col min="15634" max="15634" width="2.28515625" style="409" customWidth="1"/>
    <col min="15635" max="15635" width="13.85546875" style="409" customWidth="1"/>
    <col min="15636" max="15636" width="13.28515625" style="409" customWidth="1"/>
    <col min="15637" max="15637" width="11.85546875" style="409" customWidth="1"/>
    <col min="15638" max="15638" width="13.140625" style="409" customWidth="1"/>
    <col min="15639" max="15639" width="0.7109375" style="409" customWidth="1"/>
    <col min="15640" max="15640" width="0" style="409" hidden="1" customWidth="1"/>
    <col min="15641" max="15874" width="9.140625" style="409"/>
    <col min="15875" max="15875" width="3.5703125" style="409" customWidth="1"/>
    <col min="15876" max="15876" width="0" style="409" hidden="1" customWidth="1"/>
    <col min="15877" max="15878" width="4.140625" style="409" customWidth="1"/>
    <col min="15879" max="15879" width="2.28515625" style="409" customWidth="1"/>
    <col min="15880" max="15882" width="0" style="409" hidden="1" customWidth="1"/>
    <col min="15883" max="15884" width="4.140625" style="409" customWidth="1"/>
    <col min="15885" max="15885" width="2.85546875" style="409" customWidth="1"/>
    <col min="15886" max="15886" width="0" style="409" hidden="1" customWidth="1"/>
    <col min="15887" max="15887" width="4" style="409" customWidth="1"/>
    <col min="15888" max="15889" width="4.140625" style="409" customWidth="1"/>
    <col min="15890" max="15890" width="2.28515625" style="409" customWidth="1"/>
    <col min="15891" max="15891" width="13.85546875" style="409" customWidth="1"/>
    <col min="15892" max="15892" width="13.28515625" style="409" customWidth="1"/>
    <col min="15893" max="15893" width="11.85546875" style="409" customWidth="1"/>
    <col min="15894" max="15894" width="13.140625" style="409" customWidth="1"/>
    <col min="15895" max="15895" width="0.7109375" style="409" customWidth="1"/>
    <col min="15896" max="15896" width="0" style="409" hidden="1" customWidth="1"/>
    <col min="15897" max="16130" width="9.140625" style="409"/>
    <col min="16131" max="16131" width="3.5703125" style="409" customWidth="1"/>
    <col min="16132" max="16132" width="0" style="409" hidden="1" customWidth="1"/>
    <col min="16133" max="16134" width="4.140625" style="409" customWidth="1"/>
    <col min="16135" max="16135" width="2.28515625" style="409" customWidth="1"/>
    <col min="16136" max="16138" width="0" style="409" hidden="1" customWidth="1"/>
    <col min="16139" max="16140" width="4.140625" style="409" customWidth="1"/>
    <col min="16141" max="16141" width="2.85546875" style="409" customWidth="1"/>
    <col min="16142" max="16142" width="0" style="409" hidden="1" customWidth="1"/>
    <col min="16143" max="16143" width="4" style="409" customWidth="1"/>
    <col min="16144" max="16145" width="4.140625" style="409" customWidth="1"/>
    <col min="16146" max="16146" width="2.28515625" style="409" customWidth="1"/>
    <col min="16147" max="16147" width="13.85546875" style="409" customWidth="1"/>
    <col min="16148" max="16148" width="13.28515625" style="409" customWidth="1"/>
    <col min="16149" max="16149" width="11.85546875" style="409" customWidth="1"/>
    <col min="16150" max="16150" width="13.140625" style="409" customWidth="1"/>
    <col min="16151" max="16151" width="0.7109375" style="409" customWidth="1"/>
    <col min="16152" max="16152" width="0" style="409" hidden="1" customWidth="1"/>
    <col min="16153" max="16384" width="9.140625" style="409"/>
  </cols>
  <sheetData>
    <row r="1" spans="1:8">
      <c r="A1" s="365" t="s">
        <v>581</v>
      </c>
      <c r="B1" s="365"/>
      <c r="C1" s="365"/>
      <c r="D1" s="365" t="str">
        <f>Деклар!G9</f>
        <v>ИП Ахметов</v>
      </c>
      <c r="E1" s="408"/>
      <c r="F1" s="408"/>
    </row>
    <row r="2" spans="1:8">
      <c r="A2" s="366" t="s">
        <v>153</v>
      </c>
      <c r="B2" s="1013">
        <f>Деклар!D5</f>
        <v>111111111111</v>
      </c>
      <c r="C2" s="1013"/>
      <c r="D2" s="367"/>
      <c r="E2" s="1013"/>
      <c r="F2" s="1013"/>
    </row>
    <row r="3" spans="1:8">
      <c r="A3" s="366" t="s">
        <v>173</v>
      </c>
      <c r="B3" s="428"/>
      <c r="C3" s="428"/>
      <c r="D3" s="428" t="str">
        <f>Деклар!G7</f>
        <v>2020 год</v>
      </c>
      <c r="E3" s="410"/>
      <c r="F3" s="410"/>
    </row>
    <row r="4" spans="1:8" ht="19.5" customHeight="1">
      <c r="A4" s="997" t="s">
        <v>114</v>
      </c>
      <c r="B4" s="997"/>
      <c r="C4" s="997"/>
      <c r="D4" s="997"/>
      <c r="E4" s="997"/>
      <c r="F4" s="997"/>
      <c r="G4" s="997"/>
      <c r="H4" s="997"/>
    </row>
    <row r="5" spans="1:8">
      <c r="A5" s="1014" t="s">
        <v>874</v>
      </c>
      <c r="B5" s="1014"/>
      <c r="C5" s="1014"/>
      <c r="D5" s="1014"/>
      <c r="E5" s="1014"/>
      <c r="F5" s="1014"/>
      <c r="G5" s="1014"/>
      <c r="H5" s="1014"/>
    </row>
    <row r="7" spans="1:8" ht="12" customHeight="1" thickBot="1">
      <c r="A7" s="1015" t="s">
        <v>241</v>
      </c>
      <c r="B7" s="1015"/>
      <c r="C7" s="1015"/>
      <c r="D7" s="1015"/>
      <c r="E7" s="1015"/>
      <c r="F7" s="1015"/>
      <c r="G7" s="1015"/>
      <c r="H7" s="1015"/>
    </row>
    <row r="8" spans="1:8" ht="116.25" customHeight="1" thickBot="1">
      <c r="A8" s="411" t="s">
        <v>242</v>
      </c>
      <c r="B8" s="1016" t="s">
        <v>243</v>
      </c>
      <c r="C8" s="1016"/>
      <c r="D8" s="1016"/>
      <c r="E8" s="1016"/>
      <c r="F8" s="429" t="s">
        <v>572</v>
      </c>
      <c r="G8" s="430" t="s">
        <v>573</v>
      </c>
      <c r="H8" s="431" t="s">
        <v>245</v>
      </c>
    </row>
    <row r="9" spans="1:8" ht="13.5" thickBot="1">
      <c r="A9" s="432">
        <v>1</v>
      </c>
      <c r="B9" s="1017">
        <v>2</v>
      </c>
      <c r="C9" s="1017"/>
      <c r="D9" s="1017"/>
      <c r="E9" s="1017"/>
      <c r="F9" s="433">
        <v>3</v>
      </c>
      <c r="G9" s="433">
        <v>4</v>
      </c>
      <c r="H9" s="434">
        <v>5</v>
      </c>
    </row>
    <row r="10" spans="1:8">
      <c r="A10" s="412"/>
      <c r="B10" s="1018" t="s">
        <v>246</v>
      </c>
      <c r="C10" s="1019"/>
      <c r="D10" s="1019"/>
      <c r="E10" s="1020"/>
      <c r="F10" s="435"/>
      <c r="G10" s="435"/>
      <c r="H10" s="435"/>
    </row>
    <row r="11" spans="1:8">
      <c r="A11" s="413">
        <v>1</v>
      </c>
      <c r="B11" s="998"/>
      <c r="C11" s="999"/>
      <c r="D11" s="999"/>
      <c r="E11" s="1000"/>
      <c r="F11" s="426">
        <v>29524500</v>
      </c>
      <c r="G11" s="426"/>
      <c r="H11" s="426"/>
    </row>
    <row r="12" spans="1:8">
      <c r="A12" s="413">
        <v>2</v>
      </c>
      <c r="B12" s="998"/>
      <c r="C12" s="999"/>
      <c r="D12" s="999"/>
      <c r="E12" s="1000"/>
      <c r="F12" s="426"/>
      <c r="G12" s="426"/>
      <c r="H12" s="426"/>
    </row>
    <row r="13" spans="1:8">
      <c r="A13" s="414" t="s">
        <v>177</v>
      </c>
      <c r="B13" s="998"/>
      <c r="C13" s="999"/>
      <c r="D13" s="999"/>
      <c r="E13" s="1000"/>
      <c r="F13" s="426"/>
      <c r="G13" s="426"/>
      <c r="H13" s="426"/>
    </row>
    <row r="14" spans="1:8">
      <c r="A14" s="413"/>
      <c r="B14" s="1007" t="s">
        <v>250</v>
      </c>
      <c r="C14" s="1008"/>
      <c r="D14" s="1008"/>
      <c r="E14" s="1009"/>
      <c r="F14" s="424">
        <f>SUM(F11:F13)</f>
        <v>29524500</v>
      </c>
      <c r="G14" s="424">
        <f>SUM(G11:G13)</f>
        <v>0</v>
      </c>
      <c r="H14" s="424">
        <f>SUM(H11:H13)</f>
        <v>0</v>
      </c>
    </row>
    <row r="15" spans="1:8">
      <c r="A15" s="413"/>
      <c r="B15" s="1007" t="s">
        <v>246</v>
      </c>
      <c r="C15" s="1008"/>
      <c r="D15" s="1008"/>
      <c r="E15" s="1009"/>
      <c r="F15" s="426"/>
      <c r="G15" s="426"/>
      <c r="H15" s="426"/>
    </row>
    <row r="16" spans="1:8">
      <c r="A16" s="413">
        <v>1</v>
      </c>
      <c r="B16" s="998"/>
      <c r="C16" s="999"/>
      <c r="D16" s="999"/>
      <c r="E16" s="1000"/>
      <c r="F16" s="426"/>
      <c r="G16" s="426"/>
      <c r="H16" s="426"/>
    </row>
    <row r="17" spans="1:8">
      <c r="A17" s="413">
        <v>2</v>
      </c>
      <c r="B17" s="998"/>
      <c r="C17" s="999"/>
      <c r="D17" s="999"/>
      <c r="E17" s="1000"/>
      <c r="F17" s="426"/>
      <c r="G17" s="426"/>
      <c r="H17" s="426"/>
    </row>
    <row r="18" spans="1:8">
      <c r="A18" s="414" t="s">
        <v>177</v>
      </c>
      <c r="B18" s="998"/>
      <c r="C18" s="999"/>
      <c r="D18" s="999"/>
      <c r="E18" s="1000"/>
      <c r="F18" s="426"/>
      <c r="G18" s="426"/>
      <c r="H18" s="426"/>
    </row>
    <row r="19" spans="1:8">
      <c r="A19" s="413"/>
      <c r="B19" s="1007" t="s">
        <v>250</v>
      </c>
      <c r="C19" s="1008"/>
      <c r="D19" s="1008"/>
      <c r="E19" s="1009"/>
      <c r="F19" s="424">
        <f>SUM(F16:F18)</f>
        <v>0</v>
      </c>
      <c r="G19" s="424">
        <f>SUM(G16:G18)</f>
        <v>0</v>
      </c>
      <c r="H19" s="424">
        <f>SUM(H16:H18)</f>
        <v>0</v>
      </c>
    </row>
    <row r="20" spans="1:8">
      <c r="A20" s="413"/>
      <c r="B20" s="1007" t="s">
        <v>247</v>
      </c>
      <c r="C20" s="1008"/>
      <c r="D20" s="1008"/>
      <c r="E20" s="1009"/>
      <c r="F20" s="426"/>
      <c r="G20" s="426"/>
      <c r="H20" s="426"/>
    </row>
    <row r="21" spans="1:8">
      <c r="A21" s="413">
        <v>1</v>
      </c>
      <c r="B21" s="1010"/>
      <c r="C21" s="1011"/>
      <c r="D21" s="1011"/>
      <c r="E21" s="1012"/>
      <c r="F21" s="426">
        <v>2000000</v>
      </c>
      <c r="G21" s="426"/>
      <c r="H21" s="426"/>
    </row>
    <row r="22" spans="1:8">
      <c r="A22" s="413">
        <v>2</v>
      </c>
      <c r="B22" s="1010"/>
      <c r="C22" s="1011"/>
      <c r="D22" s="1011"/>
      <c r="E22" s="1012"/>
      <c r="F22" s="426"/>
      <c r="G22" s="426"/>
      <c r="H22" s="426"/>
    </row>
    <row r="23" spans="1:8">
      <c r="A23" s="414" t="s">
        <v>177</v>
      </c>
      <c r="B23" s="998"/>
      <c r="C23" s="999"/>
      <c r="D23" s="999"/>
      <c r="E23" s="1000"/>
      <c r="F23" s="426"/>
      <c r="G23" s="426"/>
      <c r="H23" s="426"/>
    </row>
    <row r="24" spans="1:8">
      <c r="A24" s="413"/>
      <c r="B24" s="1007" t="s">
        <v>250</v>
      </c>
      <c r="C24" s="1008"/>
      <c r="D24" s="1008"/>
      <c r="E24" s="1009"/>
      <c r="F24" s="424">
        <f>SUM(F21:F23)</f>
        <v>2000000</v>
      </c>
      <c r="G24" s="424">
        <f>SUM(G21:G23)</f>
        <v>0</v>
      </c>
      <c r="H24" s="424">
        <f>SUM(H21:H23)</f>
        <v>0</v>
      </c>
    </row>
    <row r="25" spans="1:8">
      <c r="A25" s="413"/>
      <c r="B25" s="1007" t="s">
        <v>248</v>
      </c>
      <c r="C25" s="1008"/>
      <c r="D25" s="1008"/>
      <c r="E25" s="1009"/>
      <c r="F25" s="426"/>
      <c r="G25" s="426"/>
      <c r="H25" s="426"/>
    </row>
    <row r="26" spans="1:8">
      <c r="A26" s="413">
        <v>1</v>
      </c>
      <c r="B26" s="1010" t="s">
        <v>560</v>
      </c>
      <c r="C26" s="1011"/>
      <c r="D26" s="1011"/>
      <c r="E26" s="1012"/>
      <c r="F26" s="426">
        <f>F58+G58+J58</f>
        <v>0</v>
      </c>
      <c r="G26" s="426">
        <v>80000</v>
      </c>
      <c r="H26" s="426">
        <v>0</v>
      </c>
    </row>
    <row r="27" spans="1:8">
      <c r="A27" s="413">
        <v>2</v>
      </c>
      <c r="B27" s="998"/>
      <c r="C27" s="999"/>
      <c r="D27" s="999"/>
      <c r="E27" s="1000"/>
      <c r="F27" s="426"/>
      <c r="G27" s="426"/>
      <c r="H27" s="426"/>
    </row>
    <row r="28" spans="1:8">
      <c r="A28" s="414" t="s">
        <v>177</v>
      </c>
      <c r="B28" s="998"/>
      <c r="C28" s="999"/>
      <c r="D28" s="999"/>
      <c r="E28" s="1000"/>
      <c r="F28" s="426"/>
      <c r="G28" s="426"/>
      <c r="H28" s="426"/>
    </row>
    <row r="29" spans="1:8">
      <c r="A29" s="413"/>
      <c r="B29" s="1007" t="s">
        <v>250</v>
      </c>
      <c r="C29" s="1008"/>
      <c r="D29" s="1008"/>
      <c r="E29" s="1009"/>
      <c r="F29" s="424">
        <f>SUM(F26:F28)</f>
        <v>0</v>
      </c>
      <c r="G29" s="424">
        <f>SUM(G26:G28)</f>
        <v>80000</v>
      </c>
      <c r="H29" s="424">
        <f>SUM(H26:H28)</f>
        <v>0</v>
      </c>
    </row>
    <row r="30" spans="1:8">
      <c r="A30" s="413"/>
      <c r="B30" s="1007" t="s">
        <v>249</v>
      </c>
      <c r="C30" s="1008"/>
      <c r="D30" s="1008"/>
      <c r="E30" s="1009"/>
      <c r="F30" s="426"/>
      <c r="G30" s="426"/>
      <c r="H30" s="426"/>
    </row>
    <row r="31" spans="1:8">
      <c r="A31" s="413">
        <v>1</v>
      </c>
      <c r="B31" s="998"/>
      <c r="C31" s="999"/>
      <c r="D31" s="999"/>
      <c r="E31" s="1000"/>
      <c r="F31" s="426"/>
      <c r="G31" s="426"/>
      <c r="H31" s="426"/>
    </row>
    <row r="32" spans="1:8">
      <c r="A32" s="413">
        <v>2</v>
      </c>
      <c r="B32" s="998"/>
      <c r="C32" s="999"/>
      <c r="D32" s="999"/>
      <c r="E32" s="1000"/>
      <c r="F32" s="426"/>
      <c r="G32" s="426"/>
      <c r="H32" s="426"/>
    </row>
    <row r="33" spans="1:18">
      <c r="A33" s="414" t="s">
        <v>177</v>
      </c>
      <c r="B33" s="998"/>
      <c r="C33" s="999"/>
      <c r="D33" s="999"/>
      <c r="E33" s="1000"/>
      <c r="F33" s="426"/>
      <c r="G33" s="426"/>
      <c r="H33" s="426"/>
    </row>
    <row r="34" spans="1:18" ht="13.5" thickBot="1">
      <c r="A34" s="415"/>
      <c r="B34" s="1001" t="s">
        <v>250</v>
      </c>
      <c r="C34" s="1002"/>
      <c r="D34" s="1002"/>
      <c r="E34" s="1003"/>
      <c r="F34" s="436">
        <f>SUM(F31:F33)</f>
        <v>0</v>
      </c>
      <c r="G34" s="436">
        <f>SUM(G31:G33)</f>
        <v>0</v>
      </c>
      <c r="H34" s="436">
        <f>SUM(H31:H33)</f>
        <v>0</v>
      </c>
    </row>
    <row r="35" spans="1:18" ht="34.5" customHeight="1" thickBot="1">
      <c r="A35" s="416"/>
      <c r="B35" s="1004" t="s">
        <v>429</v>
      </c>
      <c r="C35" s="1005"/>
      <c r="D35" s="1005"/>
      <c r="E35" s="1006"/>
      <c r="F35" s="437" t="s">
        <v>251</v>
      </c>
      <c r="G35" s="438" t="s">
        <v>251</v>
      </c>
      <c r="H35" s="439">
        <f>H14+H19+H24+H29+H34</f>
        <v>0</v>
      </c>
    </row>
    <row r="36" spans="1:18" ht="15" customHeight="1">
      <c r="A36" s="408"/>
      <c r="B36" s="440"/>
      <c r="C36" s="440"/>
      <c r="D36" s="440"/>
      <c r="E36" s="440"/>
      <c r="F36" s="441"/>
      <c r="G36" s="441"/>
      <c r="H36" s="442"/>
    </row>
    <row r="37" spans="1:18" ht="27.75" customHeight="1">
      <c r="A37" s="408"/>
      <c r="B37" s="440"/>
      <c r="C37" s="440"/>
      <c r="D37" s="417" t="s">
        <v>119</v>
      </c>
      <c r="E37" s="413"/>
      <c r="F37" s="413"/>
      <c r="G37" s="441"/>
      <c r="H37" s="442"/>
    </row>
    <row r="38" spans="1:18" ht="10.5" customHeight="1">
      <c r="A38" s="408"/>
      <c r="B38" s="440"/>
      <c r="C38" s="440"/>
      <c r="E38" s="409" t="s">
        <v>120</v>
      </c>
      <c r="F38" s="409" t="s">
        <v>218</v>
      </c>
      <c r="G38" s="441"/>
      <c r="H38" s="442"/>
    </row>
    <row r="40" spans="1:18">
      <c r="A40" s="997" t="s">
        <v>252</v>
      </c>
      <c r="B40" s="997"/>
      <c r="C40" s="997"/>
      <c r="D40" s="997"/>
      <c r="E40" s="997"/>
      <c r="F40" s="997"/>
      <c r="G40" s="997"/>
      <c r="H40" s="997"/>
      <c r="I40" s="997"/>
      <c r="J40" s="997"/>
      <c r="K40" s="997"/>
      <c r="L40" s="997"/>
      <c r="M40" s="997"/>
      <c r="N40" s="997"/>
      <c r="O40" s="997"/>
      <c r="P40" s="997"/>
    </row>
    <row r="41" spans="1:18">
      <c r="A41" s="443"/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 t="s">
        <v>584</v>
      </c>
      <c r="P41" s="443">
        <f>300*'Зарплата и дох.раб.'!D5</f>
        <v>795300</v>
      </c>
    </row>
    <row r="42" spans="1:18" ht="141" customHeight="1">
      <c r="A42" s="418" t="s">
        <v>242</v>
      </c>
      <c r="B42" s="418" t="s">
        <v>260</v>
      </c>
      <c r="C42" s="418" t="s">
        <v>253</v>
      </c>
      <c r="D42" s="419" t="s">
        <v>259</v>
      </c>
      <c r="E42" s="419" t="s">
        <v>265</v>
      </c>
      <c r="F42" s="419" t="s">
        <v>254</v>
      </c>
      <c r="G42" s="419" t="s">
        <v>255</v>
      </c>
      <c r="H42" s="419" t="s">
        <v>256</v>
      </c>
      <c r="I42" s="420" t="s">
        <v>257</v>
      </c>
      <c r="J42" s="419" t="s">
        <v>258</v>
      </c>
      <c r="K42" s="419" t="s">
        <v>261</v>
      </c>
      <c r="L42" s="419" t="s">
        <v>588</v>
      </c>
      <c r="M42" s="418" t="s">
        <v>892</v>
      </c>
      <c r="N42" s="421" t="s">
        <v>596</v>
      </c>
      <c r="O42" s="420" t="s">
        <v>561</v>
      </c>
      <c r="P42" s="420" t="s">
        <v>562</v>
      </c>
      <c r="Q42" s="419" t="s">
        <v>563</v>
      </c>
      <c r="R42" s="419" t="s">
        <v>571</v>
      </c>
    </row>
    <row r="43" spans="1:18" s="443" customFormat="1">
      <c r="A43" s="425">
        <v>1</v>
      </c>
      <c r="B43" s="425">
        <v>2</v>
      </c>
      <c r="C43" s="425">
        <v>3</v>
      </c>
      <c r="D43" s="425">
        <v>4</v>
      </c>
      <c r="E43" s="425">
        <v>5</v>
      </c>
      <c r="F43" s="425">
        <v>6</v>
      </c>
      <c r="G43" s="425">
        <v>7</v>
      </c>
      <c r="H43" s="425">
        <v>8</v>
      </c>
      <c r="I43" s="425">
        <v>9</v>
      </c>
      <c r="J43" s="425">
        <v>10</v>
      </c>
      <c r="K43" s="425">
        <v>11</v>
      </c>
      <c r="L43" s="425"/>
      <c r="M43" s="425">
        <v>12</v>
      </c>
      <c r="N43" s="425"/>
      <c r="O43" s="425">
        <v>13</v>
      </c>
      <c r="P43" s="425">
        <v>14</v>
      </c>
      <c r="Q43" s="425">
        <v>15</v>
      </c>
      <c r="R43" s="425">
        <v>16</v>
      </c>
    </row>
    <row r="44" spans="1:18" s="445" customFormat="1" ht="13.5" customHeight="1">
      <c r="A44" s="444">
        <v>1</v>
      </c>
      <c r="B44" s="561" t="s">
        <v>583</v>
      </c>
      <c r="C44" s="444" t="s">
        <v>47</v>
      </c>
      <c r="D44" s="444">
        <v>10</v>
      </c>
      <c r="E44" s="444">
        <v>10</v>
      </c>
      <c r="F44" s="446"/>
      <c r="G44" s="422"/>
      <c r="H44" s="422"/>
      <c r="I44" s="446"/>
      <c r="J44" s="422"/>
      <c r="K44" s="423">
        <f>IF((F44+G44-H44+J44)&lt;0,0,F44+G44-H44+J44)</f>
        <v>0</v>
      </c>
      <c r="L44" s="423">
        <f>IF((F44+G44-H44+J44)&lt;0,-(F44+G44-H44+J44),0)</f>
        <v>0</v>
      </c>
      <c r="M44" s="424">
        <f>IF(K44&lt;P$41,0,IF(H44&gt;0,0,K44*E44/100))</f>
        <v>0</v>
      </c>
      <c r="N44" s="424">
        <f>IF((F44+G44-H44+J44)&lt;0,0,IF(H44&gt;0,(F44+G44-H44+J44),0))</f>
        <v>0</v>
      </c>
      <c r="O44" s="561"/>
      <c r="P44" s="444">
        <f>IF(K44&lt;P$41,K44,0)</f>
        <v>0</v>
      </c>
      <c r="Q44" s="423">
        <f>K44-M44-P44-N44</f>
        <v>0</v>
      </c>
      <c r="R44" s="444"/>
    </row>
    <row r="45" spans="1:18" s="445" customFormat="1" ht="13.5" customHeight="1">
      <c r="A45" s="444">
        <v>2</v>
      </c>
      <c r="B45" s="561" t="s">
        <v>585</v>
      </c>
      <c r="C45" s="444" t="s">
        <v>47</v>
      </c>
      <c r="D45" s="444">
        <v>10</v>
      </c>
      <c r="E45" s="444">
        <v>10</v>
      </c>
      <c r="F45" s="446"/>
      <c r="G45" s="422"/>
      <c r="H45" s="422"/>
      <c r="I45" s="422"/>
      <c r="J45" s="422"/>
      <c r="K45" s="423">
        <f>IF((F45+G45-H45+J45)&lt;0,0,F45+G45-H45+J45)</f>
        <v>0</v>
      </c>
      <c r="L45" s="423">
        <f>IF((F45+G45-H45+J45)&lt;0,-(F45+G45-H45+J45),0)</f>
        <v>0</v>
      </c>
      <c r="M45" s="424">
        <f>IF(K45&lt;P$41,0,K45*E45/100)</f>
        <v>0</v>
      </c>
      <c r="N45" s="424">
        <f>IF((F45+G45-H45+J45)&lt;0,0,IF(H45&gt;0,(F45+G45-H45+J45),0))</f>
        <v>0</v>
      </c>
      <c r="O45" s="561"/>
      <c r="P45" s="444">
        <f>IF(K45&lt;P$41,K45,0)</f>
        <v>0</v>
      </c>
      <c r="Q45" s="423">
        <f>K45-M45-P45</f>
        <v>0</v>
      </c>
      <c r="R45" s="444"/>
    </row>
    <row r="46" spans="1:18" s="445" customFormat="1" ht="13.5" customHeight="1">
      <c r="A46" s="425"/>
      <c r="B46" s="561"/>
      <c r="C46" s="444" t="s">
        <v>47</v>
      </c>
      <c r="D46" s="444">
        <v>10</v>
      </c>
      <c r="E46" s="444">
        <v>10</v>
      </c>
      <c r="F46" s="422"/>
      <c r="G46" s="422"/>
      <c r="H46" s="422"/>
      <c r="I46" s="422"/>
      <c r="J46" s="422"/>
      <c r="K46" s="423">
        <f>IF((F46+G46-H46+J46)&lt;0,0,F46+G46-H46+J46)</f>
        <v>0</v>
      </c>
      <c r="L46" s="423">
        <f>IF((F46+G46-H46+J46)&lt;0,-(F46+G46-H46+J46),0)</f>
        <v>0</v>
      </c>
      <c r="M46" s="424">
        <f>IF(K46&lt;P$41,0,K46*E46/100)</f>
        <v>0</v>
      </c>
      <c r="N46" s="424">
        <f>IF((F46+G46-H46+J46)&lt;0,0,IF(H46&gt;0,(F46+G46-H46+J46),0))</f>
        <v>0</v>
      </c>
      <c r="O46" s="561"/>
      <c r="P46" s="444">
        <f>IF(K46&lt;P$41,K46,0)</f>
        <v>0</v>
      </c>
      <c r="Q46" s="423">
        <f>K46-M46-P46</f>
        <v>0</v>
      </c>
      <c r="R46" s="444"/>
    </row>
    <row r="47" spans="1:18" s="445" customFormat="1" ht="13.5" customHeight="1">
      <c r="A47" s="425"/>
      <c r="B47" s="561"/>
      <c r="C47" s="444" t="s">
        <v>47</v>
      </c>
      <c r="D47" s="444">
        <v>10</v>
      </c>
      <c r="E47" s="444">
        <v>10</v>
      </c>
      <c r="F47" s="422"/>
      <c r="G47" s="422"/>
      <c r="H47" s="422"/>
      <c r="I47" s="422"/>
      <c r="J47" s="422"/>
      <c r="K47" s="423">
        <f>IF((F47+G47-H47+J47)&lt;0,0,F47+G47-H47+J47)</f>
        <v>0</v>
      </c>
      <c r="L47" s="423">
        <f>IF((F47+G47-H47+J47)&lt;0,-(F47+G47-H47+J47),0)</f>
        <v>0</v>
      </c>
      <c r="M47" s="424">
        <f>IF(K47&lt;P$41,0,K47*E47/100)</f>
        <v>0</v>
      </c>
      <c r="N47" s="424">
        <f>IF((F47+G47-H47+J47)&lt;0,0,IF(H47&gt;0,(F47+G47-H47+J47),0))</f>
        <v>0</v>
      </c>
      <c r="O47" s="561"/>
      <c r="P47" s="444">
        <f>IF(K47&lt;P$41,K47,0)</f>
        <v>0</v>
      </c>
      <c r="Q47" s="423">
        <f>K47-M47-P47</f>
        <v>0</v>
      </c>
      <c r="R47" s="444"/>
    </row>
    <row r="48" spans="1:18" s="445" customFormat="1" ht="25.5" customHeight="1">
      <c r="A48" s="425"/>
      <c r="B48" s="425" t="s">
        <v>263</v>
      </c>
      <c r="C48" s="444" t="s">
        <v>47</v>
      </c>
      <c r="D48" s="444">
        <v>10</v>
      </c>
      <c r="E48" s="444">
        <v>10</v>
      </c>
      <c r="F48" s="424">
        <f t="shared" ref="F48:Q48" si="0">SUM(F44:F47)</f>
        <v>0</v>
      </c>
      <c r="G48" s="424">
        <f t="shared" si="0"/>
        <v>0</v>
      </c>
      <c r="H48" s="424">
        <f t="shared" si="0"/>
        <v>0</v>
      </c>
      <c r="I48" s="424">
        <f t="shared" si="0"/>
        <v>0</v>
      </c>
      <c r="J48" s="424">
        <f t="shared" si="0"/>
        <v>0</v>
      </c>
      <c r="K48" s="424">
        <f t="shared" si="0"/>
        <v>0</v>
      </c>
      <c r="L48" s="424">
        <f t="shared" si="0"/>
        <v>0</v>
      </c>
      <c r="M48" s="424">
        <f t="shared" si="0"/>
        <v>0</v>
      </c>
      <c r="N48" s="424">
        <f t="shared" si="0"/>
        <v>0</v>
      </c>
      <c r="O48" s="424">
        <f t="shared" si="0"/>
        <v>0</v>
      </c>
      <c r="P48" s="424">
        <f t="shared" si="0"/>
        <v>0</v>
      </c>
      <c r="Q48" s="424">
        <f t="shared" si="0"/>
        <v>0</v>
      </c>
      <c r="R48" s="424">
        <f>M48+I48+P48</f>
        <v>0</v>
      </c>
    </row>
    <row r="49" spans="1:20" s="445" customFormat="1" ht="13.5" customHeight="1">
      <c r="A49" s="444">
        <v>1</v>
      </c>
      <c r="B49" s="563" t="s">
        <v>586</v>
      </c>
      <c r="C49" s="444" t="s">
        <v>50</v>
      </c>
      <c r="D49" s="444"/>
      <c r="E49" s="444"/>
      <c r="F49" s="446"/>
      <c r="G49" s="446"/>
      <c r="H49" s="422"/>
      <c r="I49" s="422"/>
      <c r="J49" s="422"/>
      <c r="K49" s="424"/>
      <c r="L49" s="424"/>
      <c r="M49" s="424"/>
      <c r="N49" s="424"/>
      <c r="O49" s="422"/>
      <c r="P49" s="424"/>
      <c r="Q49" s="424"/>
      <c r="R49" s="424"/>
    </row>
    <row r="50" spans="1:20" s="445" customFormat="1" ht="13.5" customHeight="1">
      <c r="A50" s="444">
        <v>2</v>
      </c>
      <c r="B50" s="563" t="s">
        <v>587</v>
      </c>
      <c r="C50" s="444" t="s">
        <v>50</v>
      </c>
      <c r="D50" s="444"/>
      <c r="E50" s="444"/>
      <c r="F50" s="446"/>
      <c r="G50" s="422"/>
      <c r="H50" s="422"/>
      <c r="I50" s="422"/>
      <c r="J50" s="422"/>
      <c r="K50" s="424"/>
      <c r="L50" s="424"/>
      <c r="M50" s="424"/>
      <c r="N50" s="424"/>
      <c r="O50" s="422"/>
      <c r="P50" s="424"/>
      <c r="Q50" s="424"/>
      <c r="R50" s="424"/>
    </row>
    <row r="51" spans="1:20" s="445" customFormat="1" ht="13.5" customHeight="1">
      <c r="A51" s="425" t="s">
        <v>177</v>
      </c>
      <c r="B51" s="561"/>
      <c r="C51" s="444" t="s">
        <v>50</v>
      </c>
      <c r="D51" s="444"/>
      <c r="E51" s="444"/>
      <c r="F51" s="422"/>
      <c r="G51" s="422"/>
      <c r="H51" s="422"/>
      <c r="I51" s="422"/>
      <c r="J51" s="422"/>
      <c r="K51" s="423"/>
      <c r="L51" s="423"/>
      <c r="M51" s="423"/>
      <c r="N51" s="423"/>
      <c r="O51" s="446"/>
      <c r="P51" s="426"/>
      <c r="Q51" s="426"/>
      <c r="R51" s="426"/>
    </row>
    <row r="52" spans="1:20" s="445" customFormat="1" ht="24.75" customHeight="1">
      <c r="A52" s="444"/>
      <c r="B52" s="427" t="s">
        <v>264</v>
      </c>
      <c r="C52" s="444" t="s">
        <v>50</v>
      </c>
      <c r="D52" s="444">
        <v>25</v>
      </c>
      <c r="E52" s="444">
        <v>25</v>
      </c>
      <c r="F52" s="562">
        <f>SUM(F49:F51)</f>
        <v>0</v>
      </c>
      <c r="G52" s="424">
        <f>SUM(G49:G51)</f>
        <v>0</v>
      </c>
      <c r="H52" s="424">
        <f>SUM(H49:H51)</f>
        <v>0</v>
      </c>
      <c r="I52" s="424">
        <f>SUM(I49:I51)</f>
        <v>0</v>
      </c>
      <c r="J52" s="424">
        <f>SUM(J49:J51)</f>
        <v>0</v>
      </c>
      <c r="K52" s="424">
        <f>F52+G52-H52+J52</f>
        <v>0</v>
      </c>
      <c r="L52" s="423">
        <f>IF((F52+G52-H52+J52)&lt;0,-(F52+G52-H52+J52),0)</f>
        <v>0</v>
      </c>
      <c r="M52" s="424">
        <f>IF(K52&lt;P$41,0,K52*E52/100)</f>
        <v>0</v>
      </c>
      <c r="N52" s="424">
        <f>SUM(N49:N51)</f>
        <v>0</v>
      </c>
      <c r="O52" s="424">
        <f>SUM(O49:O51)</f>
        <v>0</v>
      </c>
      <c r="P52" s="424">
        <f>IF(K52&lt;P$41,K52,0)</f>
        <v>0</v>
      </c>
      <c r="Q52" s="424">
        <f>K52-M52-O52-P52</f>
        <v>0</v>
      </c>
      <c r="R52" s="424">
        <f>M52</f>
        <v>0</v>
      </c>
    </row>
    <row r="53" spans="1:20" ht="13.5" customHeight="1">
      <c r="A53" s="413">
        <v>1</v>
      </c>
      <c r="B53" s="564" t="s">
        <v>589</v>
      </c>
      <c r="C53" s="444" t="s">
        <v>52</v>
      </c>
      <c r="D53" s="413"/>
      <c r="E53" s="413"/>
      <c r="F53" s="446"/>
      <c r="G53" s="446"/>
      <c r="H53" s="446"/>
      <c r="I53" s="446"/>
      <c r="J53" s="446"/>
      <c r="K53" s="426"/>
      <c r="L53" s="426"/>
      <c r="M53" s="426"/>
      <c r="N53" s="426"/>
      <c r="O53" s="446"/>
      <c r="P53" s="426"/>
      <c r="Q53" s="424">
        <f>K53-M53-O53-P53</f>
        <v>0</v>
      </c>
      <c r="R53" s="424">
        <f>M53-O53-P53-Q53</f>
        <v>0</v>
      </c>
    </row>
    <row r="54" spans="1:20">
      <c r="A54" s="413">
        <v>2</v>
      </c>
      <c r="B54" s="564" t="s">
        <v>590</v>
      </c>
      <c r="C54" s="444" t="s">
        <v>52</v>
      </c>
      <c r="D54" s="444"/>
      <c r="E54" s="444"/>
      <c r="F54" s="446"/>
      <c r="G54" s="446"/>
      <c r="H54" s="446"/>
      <c r="I54" s="446"/>
      <c r="J54" s="446"/>
      <c r="K54" s="426"/>
      <c r="L54" s="426"/>
      <c r="M54" s="426"/>
      <c r="N54" s="426"/>
      <c r="O54" s="446"/>
      <c r="P54" s="426"/>
      <c r="Q54" s="424">
        <f>K54-M54-O54-P54</f>
        <v>0</v>
      </c>
      <c r="R54" s="424">
        <f>M54-O54-P54-Q54</f>
        <v>0</v>
      </c>
    </row>
    <row r="55" spans="1:20">
      <c r="A55" s="413">
        <v>3</v>
      </c>
      <c r="B55" s="564" t="s">
        <v>693</v>
      </c>
      <c r="C55" s="444" t="s">
        <v>52</v>
      </c>
      <c r="D55" s="444"/>
      <c r="E55" s="444"/>
      <c r="F55" s="446"/>
      <c r="G55" s="446"/>
      <c r="H55" s="446"/>
      <c r="I55" s="446"/>
      <c r="J55" s="446"/>
      <c r="K55" s="426"/>
      <c r="L55" s="426"/>
      <c r="M55" s="426"/>
      <c r="N55" s="426"/>
      <c r="O55" s="446"/>
      <c r="P55" s="426"/>
      <c r="Q55" s="424"/>
      <c r="R55" s="424"/>
    </row>
    <row r="56" spans="1:20">
      <c r="A56" s="413">
        <v>4</v>
      </c>
      <c r="B56" s="564" t="s">
        <v>591</v>
      </c>
      <c r="C56" s="444" t="s">
        <v>52</v>
      </c>
      <c r="D56" s="444"/>
      <c r="E56" s="444"/>
      <c r="F56" s="446"/>
      <c r="G56" s="446"/>
      <c r="H56" s="446"/>
      <c r="I56" s="446"/>
      <c r="J56" s="446"/>
      <c r="K56" s="426"/>
      <c r="L56" s="426"/>
      <c r="M56" s="426"/>
      <c r="N56" s="426"/>
      <c r="O56" s="446"/>
      <c r="P56" s="426"/>
      <c r="Q56" s="424"/>
      <c r="R56" s="424"/>
    </row>
    <row r="57" spans="1:20">
      <c r="A57" s="413"/>
      <c r="B57" s="564" t="s">
        <v>177</v>
      </c>
      <c r="C57" s="444" t="s">
        <v>52</v>
      </c>
      <c r="D57" s="444"/>
      <c r="E57" s="444"/>
      <c r="F57" s="422"/>
      <c r="G57" s="422"/>
      <c r="H57" s="422"/>
      <c r="I57" s="422"/>
      <c r="J57" s="422"/>
      <c r="K57" s="423"/>
      <c r="L57" s="423"/>
      <c r="M57" s="423"/>
      <c r="N57" s="423"/>
      <c r="O57" s="446"/>
      <c r="P57" s="426"/>
      <c r="Q57" s="426"/>
      <c r="R57" s="426"/>
    </row>
    <row r="58" spans="1:20" s="445" customFormat="1" ht="24.75" customHeight="1">
      <c r="A58" s="444"/>
      <c r="B58" s="427" t="s">
        <v>266</v>
      </c>
      <c r="C58" s="444" t="s">
        <v>52</v>
      </c>
      <c r="D58" s="444">
        <v>40</v>
      </c>
      <c r="E58" s="444">
        <v>40</v>
      </c>
      <c r="F58" s="562">
        <f>SUM(F53:F57)</f>
        <v>0</v>
      </c>
      <c r="G58" s="424">
        <f>SUM(G53:G57)</f>
        <v>0</v>
      </c>
      <c r="H58" s="424">
        <f>SUM(H53:H57)</f>
        <v>0</v>
      </c>
      <c r="I58" s="424">
        <f>SUM(I53:I57)</f>
        <v>0</v>
      </c>
      <c r="J58" s="424">
        <f>SUM(J53:J57)</f>
        <v>0</v>
      </c>
      <c r="K58" s="423">
        <f>IF((F58+G58-H58+J58)&lt;0,0,F58+G58-H58+J58)</f>
        <v>0</v>
      </c>
      <c r="L58" s="423">
        <f>IF((F58+G58-H58+J58)&lt;0,-(F58+G58-H58+J58),0)</f>
        <v>0</v>
      </c>
      <c r="M58" s="424">
        <f>IF(K58&lt;P$41,0,K58*E58/100)</f>
        <v>0</v>
      </c>
      <c r="N58" s="424">
        <f>SUM(N53:N57)</f>
        <v>0</v>
      </c>
      <c r="O58" s="424">
        <f>SUM(O53:O57)</f>
        <v>0</v>
      </c>
      <c r="P58" s="424">
        <f>IF(K58&lt;P$41,K58,0)</f>
        <v>0</v>
      </c>
      <c r="Q58" s="424">
        <f>K58-M58-O58-P58</f>
        <v>0</v>
      </c>
      <c r="R58" s="424">
        <f>P58+M58+I58</f>
        <v>0</v>
      </c>
    </row>
    <row r="59" spans="1:20" s="445" customFormat="1" ht="12.75" customHeight="1">
      <c r="A59" s="444">
        <v>1</v>
      </c>
      <c r="B59" s="564" t="s">
        <v>592</v>
      </c>
      <c r="C59" s="444" t="s">
        <v>70</v>
      </c>
      <c r="D59" s="444"/>
      <c r="E59" s="444"/>
      <c r="F59" s="446"/>
      <c r="G59" s="422"/>
      <c r="H59" s="422"/>
      <c r="I59" s="422"/>
      <c r="J59" s="422"/>
      <c r="K59" s="423"/>
      <c r="L59" s="423"/>
      <c r="M59" s="424"/>
      <c r="N59" s="424"/>
      <c r="O59" s="422"/>
      <c r="P59" s="424"/>
      <c r="Q59" s="424"/>
      <c r="R59" s="424"/>
    </row>
    <row r="60" spans="1:20" s="445" customFormat="1" ht="12.75" customHeight="1">
      <c r="A60" s="444">
        <v>2</v>
      </c>
      <c r="B60" s="564" t="s">
        <v>593</v>
      </c>
      <c r="C60" s="444" t="s">
        <v>70</v>
      </c>
      <c r="D60" s="444"/>
      <c r="E60" s="444"/>
      <c r="F60" s="446"/>
      <c r="G60" s="422"/>
      <c r="H60" s="422"/>
      <c r="I60" s="422"/>
      <c r="J60" s="422"/>
      <c r="K60" s="423"/>
      <c r="L60" s="423"/>
      <c r="M60" s="424"/>
      <c r="N60" s="424"/>
      <c r="O60" s="422"/>
      <c r="P60" s="424"/>
      <c r="Q60" s="424"/>
      <c r="R60" s="424"/>
    </row>
    <row r="61" spans="1:20" s="445" customFormat="1" ht="12.75" customHeight="1">
      <c r="A61" s="444">
        <v>3</v>
      </c>
      <c r="B61" s="564" t="s">
        <v>594</v>
      </c>
      <c r="C61" s="444" t="s">
        <v>70</v>
      </c>
      <c r="D61" s="444"/>
      <c r="E61" s="444"/>
      <c r="F61" s="446"/>
      <c r="G61" s="446"/>
      <c r="H61" s="422"/>
      <c r="I61" s="422"/>
      <c r="J61" s="422"/>
      <c r="K61" s="423"/>
      <c r="L61" s="423"/>
      <c r="M61" s="424"/>
      <c r="N61" s="424"/>
      <c r="O61" s="422"/>
      <c r="P61" s="424"/>
      <c r="Q61" s="424"/>
      <c r="R61" s="424"/>
    </row>
    <row r="62" spans="1:20" s="445" customFormat="1" ht="15" customHeight="1">
      <c r="A62" s="425" t="s">
        <v>177</v>
      </c>
      <c r="B62" s="561"/>
      <c r="C62" s="444" t="s">
        <v>70</v>
      </c>
      <c r="D62" s="444"/>
      <c r="E62" s="444"/>
      <c r="F62" s="422"/>
      <c r="G62" s="422"/>
      <c r="H62" s="422"/>
      <c r="I62" s="422"/>
      <c r="J62" s="422"/>
      <c r="K62" s="423"/>
      <c r="L62" s="423"/>
      <c r="M62" s="423" t="s">
        <v>5</v>
      </c>
      <c r="N62" s="423"/>
      <c r="O62" s="446"/>
      <c r="P62" s="426"/>
      <c r="Q62" s="426"/>
      <c r="R62" s="426"/>
    </row>
    <row r="63" spans="1:20" s="445" customFormat="1" ht="24.75" customHeight="1">
      <c r="A63" s="444"/>
      <c r="B63" s="427" t="s">
        <v>267</v>
      </c>
      <c r="C63" s="444" t="s">
        <v>70</v>
      </c>
      <c r="D63" s="444">
        <v>15</v>
      </c>
      <c r="E63" s="444">
        <v>15</v>
      </c>
      <c r="F63" s="562">
        <f>SUM(F59:F62)</f>
        <v>0</v>
      </c>
      <c r="G63" s="424">
        <f>SUM(G59:G62)</f>
        <v>0</v>
      </c>
      <c r="H63" s="424">
        <v>0</v>
      </c>
      <c r="I63" s="424">
        <v>0</v>
      </c>
      <c r="J63" s="424">
        <v>0</v>
      </c>
      <c r="K63" s="423">
        <f>IF((F63+G63-H63+J63)&lt;0,0,F63+G63-H63+J63)</f>
        <v>0</v>
      </c>
      <c r="L63" s="423">
        <f>IF((F63+G63-H63+J63)&lt;0,-(F63+G63-H63+J63),0)</f>
        <v>0</v>
      </c>
      <c r="M63" s="424">
        <f>IF(K63&lt;P$41,0,K63*E63/100)</f>
        <v>0</v>
      </c>
      <c r="N63" s="424">
        <f>SUM(N59:N62)</f>
        <v>0</v>
      </c>
      <c r="O63" s="424">
        <f>SUM(O59:O62)</f>
        <v>0</v>
      </c>
      <c r="P63" s="424">
        <f>IF(K63&lt;P$41,K63,0)</f>
        <v>0</v>
      </c>
      <c r="Q63" s="424">
        <f>K63-M63-O63-P63</f>
        <v>0</v>
      </c>
      <c r="R63" s="424">
        <f>P63+M63+I63</f>
        <v>0</v>
      </c>
      <c r="S63" s="83" t="s">
        <v>858</v>
      </c>
      <c r="T63" s="83" t="s">
        <v>859</v>
      </c>
    </row>
    <row r="64" spans="1:20" ht="30.75" customHeight="1">
      <c r="A64" s="413"/>
      <c r="B64" s="427" t="s">
        <v>268</v>
      </c>
      <c r="C64" s="444"/>
      <c r="D64" s="444" t="s">
        <v>251</v>
      </c>
      <c r="E64" s="444" t="s">
        <v>251</v>
      </c>
      <c r="F64" s="424">
        <f t="shared" ref="F64:Q64" si="1">F48+F52+F58+F63</f>
        <v>0</v>
      </c>
      <c r="G64" s="424">
        <f t="shared" si="1"/>
        <v>0</v>
      </c>
      <c r="H64" s="424">
        <f t="shared" si="1"/>
        <v>0</v>
      </c>
      <c r="I64" s="424">
        <f t="shared" si="1"/>
        <v>0</v>
      </c>
      <c r="J64" s="424">
        <f t="shared" si="1"/>
        <v>0</v>
      </c>
      <c r="K64" s="424">
        <f t="shared" si="1"/>
        <v>0</v>
      </c>
      <c r="L64" s="424"/>
      <c r="M64" s="424">
        <f t="shared" si="1"/>
        <v>0</v>
      </c>
      <c r="N64" s="424">
        <f t="shared" si="1"/>
        <v>0</v>
      </c>
      <c r="O64" s="424">
        <f t="shared" si="1"/>
        <v>0</v>
      </c>
      <c r="P64" s="424">
        <f t="shared" si="1"/>
        <v>0</v>
      </c>
      <c r="Q64" s="424">
        <f t="shared" si="1"/>
        <v>0</v>
      </c>
      <c r="R64" s="424">
        <f>R48+R52+R58+R63</f>
        <v>0</v>
      </c>
      <c r="S64" s="497" t="e">
        <f>R64*Деклар!X49%</f>
        <v>#DIV/0!</v>
      </c>
      <c r="T64" s="82" t="e">
        <f>R64-S64</f>
        <v>#DIV/0!</v>
      </c>
    </row>
    <row r="66" spans="4:6" ht="26.25" customHeight="1">
      <c r="D66" s="417" t="s">
        <v>119</v>
      </c>
      <c r="E66" s="413"/>
      <c r="F66" s="413"/>
    </row>
    <row r="67" spans="4:6">
      <c r="E67" s="409" t="s">
        <v>120</v>
      </c>
      <c r="F67" s="409" t="s">
        <v>218</v>
      </c>
    </row>
  </sheetData>
  <mergeCells count="34">
    <mergeCell ref="B14:E14"/>
    <mergeCell ref="B15:E15"/>
    <mergeCell ref="B2:C2"/>
    <mergeCell ref="E2:F2"/>
    <mergeCell ref="A4:H4"/>
    <mergeCell ref="A5:H5"/>
    <mergeCell ref="A7:H7"/>
    <mergeCell ref="B8:E8"/>
    <mergeCell ref="B9:E9"/>
    <mergeCell ref="B10:E10"/>
    <mergeCell ref="B11:E11"/>
    <mergeCell ref="B12:E12"/>
    <mergeCell ref="B13:E13"/>
    <mergeCell ref="B20:E20"/>
    <mergeCell ref="B21:E21"/>
    <mergeCell ref="B22:E22"/>
    <mergeCell ref="B23:E23"/>
    <mergeCell ref="B16:E16"/>
    <mergeCell ref="B17:E17"/>
    <mergeCell ref="B18:E18"/>
    <mergeCell ref="B19:E19"/>
    <mergeCell ref="B28:E28"/>
    <mergeCell ref="B29:E29"/>
    <mergeCell ref="B30:E30"/>
    <mergeCell ref="B31:E31"/>
    <mergeCell ref="B24:E24"/>
    <mergeCell ref="B25:E25"/>
    <mergeCell ref="B26:E26"/>
    <mergeCell ref="B27:E27"/>
    <mergeCell ref="A40:P40"/>
    <mergeCell ref="B32:E32"/>
    <mergeCell ref="B33:E33"/>
    <mergeCell ref="B34:E34"/>
    <mergeCell ref="B35:E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45</vt:i4>
      </vt:variant>
      <vt:variant>
        <vt:lpstr>Именованные диапазоны</vt:lpstr>
      </vt:variant>
      <vt:variant>
        <vt:i4>14</vt:i4>
      </vt:variant>
    </vt:vector>
  </HeadingPairs>
  <TitlesOfParts>
    <vt:vector size="59" baseType="lpstr">
      <vt:lpstr>Деклар</vt:lpstr>
      <vt:lpstr>220.00.001.</vt:lpstr>
      <vt:lpstr>220.00.002</vt:lpstr>
      <vt:lpstr>220.00.003.Свод</vt:lpstr>
      <vt:lpstr>220.00.003.Об-ва</vt:lpstr>
      <vt:lpstr>220.00.003.Сомн.об-ва</vt:lpstr>
      <vt:lpstr>220.00.003.Уступка права</vt:lpstr>
      <vt:lpstr>220.04.Фикс.активы</vt:lpstr>
      <vt:lpstr>220.00.003.Выбытие ФА</vt:lpstr>
      <vt:lpstr>220.00.003.Штрафы</vt:lpstr>
      <vt:lpstr>220.00.003.Дивиденды</vt:lpstr>
      <vt:lpstr>Курс.разница</vt:lpstr>
      <vt:lpstr>220.00.003.Исл.депозит</vt:lpstr>
      <vt:lpstr>220.00.003.Им-во</vt:lpstr>
      <vt:lpstr>220.00.003.Прочие</vt:lpstr>
      <vt:lpstr>220.00.005</vt:lpstr>
      <vt:lpstr>220.00.006</vt:lpstr>
      <vt:lpstr>220.00.007</vt:lpstr>
      <vt:lpstr>220.00.008.Доход</vt:lpstr>
      <vt:lpstr>220.00.009.Вычет</vt:lpstr>
      <vt:lpstr>220.00.011.Расходы</vt:lpstr>
      <vt:lpstr>220.00.012.Штрафы</vt:lpstr>
      <vt:lpstr>220.00.013.НДС</vt:lpstr>
      <vt:lpstr>Зарплата и дох.раб.</vt:lpstr>
      <vt:lpstr>220.00.015.Вознагр.</vt:lpstr>
      <vt:lpstr>220.00.016. Предст.р-ды</vt:lpstr>
      <vt:lpstr>220.00.017.Сомн.треб.</vt:lpstr>
      <vt:lpstr>220.00.018.Налоги</vt:lpstr>
      <vt:lpstr>220.00.020.Свод</vt:lpstr>
      <vt:lpstr>220.00.020.Ком-ка</vt:lpstr>
      <vt:lpstr>220.00.020.Сомн.обяз.</vt:lpstr>
      <vt:lpstr>220.00.020.Проч.вычеты</vt:lpstr>
      <vt:lpstr>220.00.023.Страховка</vt:lpstr>
      <vt:lpstr>220.00.024</vt:lpstr>
      <vt:lpstr>220.00.025 I.Добр.ПВ</vt:lpstr>
      <vt:lpstr>220.00.025 II.Мед</vt:lpstr>
      <vt:lpstr>220.00.025 III.Вознагр.ЖСБ</vt:lpstr>
      <vt:lpstr>220.00.027</vt:lpstr>
      <vt:lpstr>220.00.028</vt:lpstr>
      <vt:lpstr>220.05</vt:lpstr>
      <vt:lpstr>220.00.033 свод</vt:lpstr>
      <vt:lpstr>220.00.033.I</vt:lpstr>
      <vt:lpstr>220.00.033 II</vt:lpstr>
      <vt:lpstr>220.00.033 инвалиды</vt:lpstr>
      <vt:lpstr>220.00.038</vt:lpstr>
      <vt:lpstr>'220.00.038'!SUB1000000358_10</vt:lpstr>
      <vt:lpstr>'220.00.038'!SUB1006079675</vt:lpstr>
      <vt:lpstr>'220.00.038'!SUB1006079676</vt:lpstr>
      <vt:lpstr>'220.00.038'!SUB1006083229</vt:lpstr>
      <vt:lpstr>'220.00.038'!SUB1006083229_2</vt:lpstr>
      <vt:lpstr>'220.00.038'!SUB1006099027</vt:lpstr>
      <vt:lpstr>'220.00.038'!SUB1006099028</vt:lpstr>
      <vt:lpstr>'220.00.038'!SUB1006099029</vt:lpstr>
      <vt:lpstr>'220.00.038'!SUB1006099030</vt:lpstr>
      <vt:lpstr>'220.00.038'!SUB1006099031</vt:lpstr>
      <vt:lpstr>'220.00.038'!SUB1006099032</vt:lpstr>
      <vt:lpstr>'220.00.038'!SUB1006099034</vt:lpstr>
      <vt:lpstr>'220.00.038'!SUB1006099051</vt:lpstr>
      <vt:lpstr>'220.00.038'!SUB1006720196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2021-02-08T03:46:19Z</dcterms:modified>
</cp:coreProperties>
</file>