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 tabRatio="721" firstSheet="7" activeTab="10"/>
  </bookViews>
  <sheets>
    <sheet name="введение" sheetId="12" r:id="rId1"/>
    <sheet name="№ 910 Декларация " sheetId="1" r:id="rId2"/>
    <sheet name="№ 1доход " sheetId="2" r:id="rId3"/>
    <sheet name="№ 2 Начис. доходы работ.  " sheetId="67" r:id="rId4"/>
    <sheet name="№ 2.1 Начис. доходы работ" sheetId="60" r:id="rId5"/>
    <sheet name="№ 2.2 Начис. доходы работ" sheetId="63" r:id="rId6"/>
    <sheet name="№ 2.3 Начис. доходы работ" sheetId="64" r:id="rId7"/>
    <sheet name="№ 2.4 Начис. доходы работ" sheetId="3" r:id="rId8"/>
    <sheet name="№ 2.5 Начис. доходы работ. " sheetId="65" r:id="rId9"/>
    <sheet name="№ 2.6 Начис. доходы работ. " sheetId="66" r:id="rId10"/>
    <sheet name="№ 3 Доходы ИП для ОПВ" sheetId="42" r:id="rId11"/>
  </sheets>
  <definedNames>
    <definedName name="_SUB100" localSheetId="0">введение!$A$3</definedName>
    <definedName name="sub1002163307" localSheetId="0">введение!$A$4</definedName>
  </definedNames>
  <calcPr calcId="145621"/>
</workbook>
</file>

<file path=xl/calcChain.xml><?xml version="1.0" encoding="utf-8"?>
<calcChain xmlns="http://schemas.openxmlformats.org/spreadsheetml/2006/main">
  <c r="D8" i="60" l="1"/>
  <c r="D8" i="66"/>
  <c r="D8" i="65"/>
  <c r="D8" i="3"/>
  <c r="D8" i="64"/>
  <c r="D8" i="63"/>
  <c r="D9" i="66"/>
  <c r="D9" i="65"/>
  <c r="D9" i="3"/>
  <c r="D9" i="64"/>
  <c r="D9" i="63"/>
  <c r="H8" i="2"/>
  <c r="E9" i="66"/>
  <c r="E9" i="65"/>
  <c r="E9" i="3"/>
  <c r="E9" i="64"/>
  <c r="E9" i="63"/>
  <c r="E4" i="42"/>
  <c r="C4" i="42"/>
  <c r="C3" i="42"/>
  <c r="F9" i="67"/>
  <c r="D9" i="67"/>
  <c r="E8" i="60"/>
  <c r="D7" i="60"/>
  <c r="D8" i="67"/>
  <c r="F8" i="2"/>
  <c r="E7" i="2"/>
  <c r="H15" i="42" l="1"/>
  <c r="C10" i="42" l="1"/>
  <c r="C11" i="42"/>
  <c r="D11" i="42" s="1"/>
  <c r="C12" i="42"/>
  <c r="I12" i="42" s="1"/>
  <c r="C13" i="42"/>
  <c r="D13" i="42" s="1"/>
  <c r="C14" i="42"/>
  <c r="D14" i="42" s="1"/>
  <c r="C9" i="42"/>
  <c r="I9" i="42" s="1"/>
  <c r="I10" i="42"/>
  <c r="I11" i="42"/>
  <c r="I14" i="42"/>
  <c r="I14" i="60"/>
  <c r="I16" i="60"/>
  <c r="K16" i="60" s="1"/>
  <c r="F16" i="60" s="1"/>
  <c r="G16" i="60" s="1"/>
  <c r="P26" i="66"/>
  <c r="L26" i="66"/>
  <c r="H26" i="66"/>
  <c r="E26" i="66"/>
  <c r="D26" i="66"/>
  <c r="C26" i="66"/>
  <c r="R25" i="66"/>
  <c r="Q25" i="66"/>
  <c r="I25" i="66"/>
  <c r="K25" i="66" s="1"/>
  <c r="M25" i="66" s="1"/>
  <c r="N25" i="66" s="1"/>
  <c r="O25" i="66" s="1"/>
  <c r="R24" i="66"/>
  <c r="Q24" i="66"/>
  <c r="I24" i="66"/>
  <c r="K24" i="66" s="1"/>
  <c r="M24" i="66" s="1"/>
  <c r="N24" i="66" s="1"/>
  <c r="O24" i="66" s="1"/>
  <c r="R23" i="66"/>
  <c r="Q23" i="66"/>
  <c r="I23" i="66"/>
  <c r="K23" i="66" s="1"/>
  <c r="R22" i="66"/>
  <c r="Q22" i="66"/>
  <c r="I22" i="66"/>
  <c r="K22" i="66" s="1"/>
  <c r="M22" i="66" s="1"/>
  <c r="N22" i="66" s="1"/>
  <c r="O22" i="66" s="1"/>
  <c r="R21" i="66"/>
  <c r="Q21" i="66"/>
  <c r="I21" i="66"/>
  <c r="K21" i="66" s="1"/>
  <c r="R20" i="66"/>
  <c r="Q20" i="66"/>
  <c r="I20" i="66"/>
  <c r="K20" i="66" s="1"/>
  <c r="M20" i="66" s="1"/>
  <c r="N20" i="66" s="1"/>
  <c r="O20" i="66" s="1"/>
  <c r="R19" i="66"/>
  <c r="Q19" i="66"/>
  <c r="I19" i="66"/>
  <c r="K19" i="66" s="1"/>
  <c r="M19" i="66" s="1"/>
  <c r="R18" i="66"/>
  <c r="Q18" i="66"/>
  <c r="I18" i="66"/>
  <c r="K18" i="66" s="1"/>
  <c r="R17" i="66"/>
  <c r="Q17" i="66"/>
  <c r="I17" i="66"/>
  <c r="K17" i="66" s="1"/>
  <c r="M17" i="66" s="1"/>
  <c r="N17" i="66" s="1"/>
  <c r="O17" i="66" s="1"/>
  <c r="R16" i="66"/>
  <c r="Q16" i="66"/>
  <c r="I16" i="66"/>
  <c r="K16" i="66" s="1"/>
  <c r="R15" i="66"/>
  <c r="Q15" i="66"/>
  <c r="I15" i="66"/>
  <c r="K15" i="66" s="1"/>
  <c r="R14" i="66"/>
  <c r="Q14" i="66"/>
  <c r="Q26" i="66" s="1"/>
  <c r="I14" i="66"/>
  <c r="P26" i="65"/>
  <c r="L26" i="65"/>
  <c r="H26" i="65"/>
  <c r="E26" i="65"/>
  <c r="D26" i="65"/>
  <c r="C26" i="65"/>
  <c r="R25" i="65"/>
  <c r="Q25" i="65"/>
  <c r="I25" i="65"/>
  <c r="K25" i="65" s="1"/>
  <c r="R24" i="65"/>
  <c r="Q24" i="65"/>
  <c r="I24" i="65"/>
  <c r="K24" i="65"/>
  <c r="R23" i="65"/>
  <c r="Q23" i="65"/>
  <c r="I23" i="65"/>
  <c r="K23" i="65"/>
  <c r="R22" i="65"/>
  <c r="Q22" i="65"/>
  <c r="I22" i="65"/>
  <c r="K22" i="65"/>
  <c r="R21" i="65"/>
  <c r="Q21" i="65"/>
  <c r="I21" i="65"/>
  <c r="K21" i="65"/>
  <c r="R20" i="65"/>
  <c r="Q20" i="65"/>
  <c r="I20" i="65"/>
  <c r="K20" i="65"/>
  <c r="R19" i="65"/>
  <c r="Q19" i="65"/>
  <c r="I19" i="65"/>
  <c r="K19" i="65"/>
  <c r="R18" i="65"/>
  <c r="Q18" i="65"/>
  <c r="I18" i="65"/>
  <c r="K18" i="65" s="1"/>
  <c r="R17" i="65"/>
  <c r="Q17" i="65"/>
  <c r="I17" i="65"/>
  <c r="K17" i="65" s="1"/>
  <c r="R16" i="65"/>
  <c r="Q16" i="65"/>
  <c r="I16" i="65"/>
  <c r="K16" i="65" s="1"/>
  <c r="R15" i="65"/>
  <c r="Q15" i="65"/>
  <c r="I15" i="65"/>
  <c r="K15" i="65" s="1"/>
  <c r="R14" i="65"/>
  <c r="Q14" i="65"/>
  <c r="I14" i="65"/>
  <c r="K14" i="65" s="1"/>
  <c r="F14" i="65" s="1"/>
  <c r="P26" i="3"/>
  <c r="L26" i="3"/>
  <c r="H26" i="3"/>
  <c r="E26" i="3"/>
  <c r="D26" i="3"/>
  <c r="C26" i="3"/>
  <c r="R25" i="3"/>
  <c r="Q25" i="3"/>
  <c r="I25" i="3"/>
  <c r="K25" i="3" s="1"/>
  <c r="R24" i="3"/>
  <c r="Q24" i="3"/>
  <c r="I24" i="3"/>
  <c r="K24" i="3" s="1"/>
  <c r="M24" i="3" s="1"/>
  <c r="R23" i="3"/>
  <c r="Q23" i="3"/>
  <c r="I23" i="3"/>
  <c r="K23" i="3" s="1"/>
  <c r="R22" i="3"/>
  <c r="Q22" i="3"/>
  <c r="I22" i="3"/>
  <c r="K22" i="3" s="1"/>
  <c r="M22" i="3" s="1"/>
  <c r="N22" i="3" s="1"/>
  <c r="O22" i="3" s="1"/>
  <c r="R21" i="3"/>
  <c r="Q21" i="3"/>
  <c r="I21" i="3"/>
  <c r="K21" i="3" s="1"/>
  <c r="R20" i="3"/>
  <c r="Q20" i="3"/>
  <c r="I20" i="3"/>
  <c r="K20" i="3"/>
  <c r="R19" i="3"/>
  <c r="Q19" i="3"/>
  <c r="I19" i="3"/>
  <c r="K19" i="3"/>
  <c r="M19" i="3" s="1"/>
  <c r="N19" i="3" s="1"/>
  <c r="O19" i="3" s="1"/>
  <c r="R18" i="3"/>
  <c r="Q18" i="3"/>
  <c r="I18" i="3"/>
  <c r="K18" i="3" s="1"/>
  <c r="F18" i="3"/>
  <c r="G18" i="3" s="1"/>
  <c r="R17" i="3"/>
  <c r="Q17" i="3"/>
  <c r="I17" i="3"/>
  <c r="K17" i="3"/>
  <c r="F17" i="3" s="1"/>
  <c r="G17" i="3" s="1"/>
  <c r="R16" i="3"/>
  <c r="Q16" i="3"/>
  <c r="I16" i="3"/>
  <c r="R15" i="3"/>
  <c r="Q15" i="3"/>
  <c r="I15" i="3"/>
  <c r="K15" i="3" s="1"/>
  <c r="R14" i="3"/>
  <c r="Q14" i="3"/>
  <c r="Q26" i="3" s="1"/>
  <c r="I14" i="3"/>
  <c r="K14" i="3" s="1"/>
  <c r="P26" i="64"/>
  <c r="L26" i="64"/>
  <c r="H26" i="64"/>
  <c r="E26" i="64"/>
  <c r="D26" i="64"/>
  <c r="C26" i="64"/>
  <c r="R25" i="64"/>
  <c r="Q25" i="64"/>
  <c r="I25" i="64"/>
  <c r="K25" i="64" s="1"/>
  <c r="R24" i="64"/>
  <c r="Q24" i="64"/>
  <c r="I24" i="64"/>
  <c r="K24" i="64" s="1"/>
  <c r="F24" i="64" s="1"/>
  <c r="G24" i="64" s="1"/>
  <c r="R23" i="64"/>
  <c r="Q23" i="64"/>
  <c r="I23" i="64"/>
  <c r="K23" i="64" s="1"/>
  <c r="F23" i="64" s="1"/>
  <c r="G23" i="64" s="1"/>
  <c r="R22" i="64"/>
  <c r="Q22" i="64"/>
  <c r="I22" i="64"/>
  <c r="K22" i="64" s="1"/>
  <c r="R21" i="64"/>
  <c r="Q21" i="64"/>
  <c r="I21" i="64"/>
  <c r="K21" i="64"/>
  <c r="R20" i="64"/>
  <c r="Q20" i="64"/>
  <c r="I20" i="64"/>
  <c r="K20" i="64"/>
  <c r="R19" i="64"/>
  <c r="Q19" i="64"/>
  <c r="I19" i="64"/>
  <c r="K19" i="64"/>
  <c r="M19" i="64" s="1"/>
  <c r="R18" i="64"/>
  <c r="Q18" i="64"/>
  <c r="I18" i="64"/>
  <c r="K18" i="64" s="1"/>
  <c r="R17" i="64"/>
  <c r="Q17" i="64"/>
  <c r="I17" i="64"/>
  <c r="K17" i="64" s="1"/>
  <c r="F17" i="64" s="1"/>
  <c r="G17" i="64" s="1"/>
  <c r="R16" i="64"/>
  <c r="Q16" i="64"/>
  <c r="I16" i="64"/>
  <c r="K16" i="64" s="1"/>
  <c r="M16" i="64" s="1"/>
  <c r="N16" i="64" s="1"/>
  <c r="O16" i="64" s="1"/>
  <c r="R15" i="64"/>
  <c r="Q15" i="64"/>
  <c r="I15" i="64"/>
  <c r="K15" i="64" s="1"/>
  <c r="R14" i="64"/>
  <c r="Q14" i="64"/>
  <c r="I14" i="64"/>
  <c r="P26" i="63"/>
  <c r="L26" i="63"/>
  <c r="H26" i="63"/>
  <c r="E26" i="63"/>
  <c r="D26" i="63"/>
  <c r="C26" i="63"/>
  <c r="R25" i="63"/>
  <c r="Q25" i="63"/>
  <c r="I25" i="63"/>
  <c r="K25" i="63" s="1"/>
  <c r="R24" i="63"/>
  <c r="Q24" i="63"/>
  <c r="I24" i="63"/>
  <c r="K24" i="63" s="1"/>
  <c r="F24" i="63"/>
  <c r="G24" i="63" s="1"/>
  <c r="R23" i="63"/>
  <c r="Q23" i="63"/>
  <c r="I23" i="63"/>
  <c r="K23" i="63"/>
  <c r="F23" i="63" s="1"/>
  <c r="G23" i="63" s="1"/>
  <c r="R22" i="63"/>
  <c r="Q22" i="63"/>
  <c r="I22" i="63"/>
  <c r="K22" i="63" s="1"/>
  <c r="R21" i="63"/>
  <c r="Q21" i="63"/>
  <c r="I21" i="63"/>
  <c r="K21" i="63" s="1"/>
  <c r="R20" i="63"/>
  <c r="Q20" i="63"/>
  <c r="I20" i="63"/>
  <c r="K20" i="63" s="1"/>
  <c r="R19" i="63"/>
  <c r="Q19" i="63"/>
  <c r="I19" i="63"/>
  <c r="K19" i="63" s="1"/>
  <c r="M19" i="63" s="1"/>
  <c r="N19" i="63" s="1"/>
  <c r="O19" i="63" s="1"/>
  <c r="R18" i="63"/>
  <c r="Q18" i="63"/>
  <c r="I18" i="63"/>
  <c r="K18" i="63" s="1"/>
  <c r="F18" i="63" s="1"/>
  <c r="G18" i="63" s="1"/>
  <c r="R17" i="63"/>
  <c r="Q17" i="63"/>
  <c r="I17" i="63"/>
  <c r="K17" i="63" s="1"/>
  <c r="M17" i="63" s="1"/>
  <c r="N17" i="63" s="1"/>
  <c r="O17" i="63" s="1"/>
  <c r="R16" i="63"/>
  <c r="Q16" i="63"/>
  <c r="I16" i="63"/>
  <c r="K16" i="63" s="1"/>
  <c r="M16" i="63" s="1"/>
  <c r="N16" i="63" s="1"/>
  <c r="O16" i="63" s="1"/>
  <c r="R15" i="63"/>
  <c r="Q15" i="63"/>
  <c r="I15" i="63"/>
  <c r="K15" i="63" s="1"/>
  <c r="R14" i="63"/>
  <c r="Q14" i="63"/>
  <c r="I14" i="63"/>
  <c r="I15" i="60"/>
  <c r="K15" i="60" s="1"/>
  <c r="F15" i="60" s="1"/>
  <c r="G15" i="60" s="1"/>
  <c r="I17" i="60"/>
  <c r="K17" i="60" s="1"/>
  <c r="F17" i="60" s="1"/>
  <c r="G17" i="60" s="1"/>
  <c r="I18" i="60"/>
  <c r="K18" i="60" s="1"/>
  <c r="I19" i="60"/>
  <c r="K19" i="60" s="1"/>
  <c r="M19" i="60" s="1"/>
  <c r="N19" i="60" s="1"/>
  <c r="O19" i="60" s="1"/>
  <c r="I20" i="60"/>
  <c r="K20" i="60" s="1"/>
  <c r="I21" i="60"/>
  <c r="K21" i="60" s="1"/>
  <c r="F21" i="60" s="1"/>
  <c r="G21" i="60" s="1"/>
  <c r="M21" i="60"/>
  <c r="N21" i="60" s="1"/>
  <c r="O21" i="60" s="1"/>
  <c r="I22" i="60"/>
  <c r="K22" i="60" s="1"/>
  <c r="I23" i="60"/>
  <c r="K23" i="60" s="1"/>
  <c r="F23" i="60" s="1"/>
  <c r="G23" i="60" s="1"/>
  <c r="I24" i="60"/>
  <c r="K24" i="60" s="1"/>
  <c r="I25" i="60"/>
  <c r="K25" i="60"/>
  <c r="K10" i="42"/>
  <c r="K11" i="42"/>
  <c r="K12" i="42"/>
  <c r="K13" i="42"/>
  <c r="K14" i="42"/>
  <c r="K9" i="42"/>
  <c r="J15" i="42"/>
  <c r="L58" i="1" s="1"/>
  <c r="L59" i="1" s="1"/>
  <c r="D10" i="42"/>
  <c r="C20" i="2"/>
  <c r="R15" i="60"/>
  <c r="R16" i="60"/>
  <c r="R17" i="60"/>
  <c r="R18" i="60"/>
  <c r="R19" i="60"/>
  <c r="R20" i="60"/>
  <c r="R21" i="60"/>
  <c r="R22" i="60"/>
  <c r="R23" i="60"/>
  <c r="R24" i="60"/>
  <c r="R25" i="60"/>
  <c r="P26" i="60"/>
  <c r="M16" i="67"/>
  <c r="L66" i="1" s="1"/>
  <c r="L26" i="60"/>
  <c r="H26" i="60"/>
  <c r="E26" i="60"/>
  <c r="C16" i="67" s="1"/>
  <c r="D26" i="60"/>
  <c r="B16" i="67" s="1"/>
  <c r="C26" i="60"/>
  <c r="Q25" i="60"/>
  <c r="Q24" i="60"/>
  <c r="Q23" i="60"/>
  <c r="Q22" i="60"/>
  <c r="Q21" i="60"/>
  <c r="Q20" i="60"/>
  <c r="Q19" i="60"/>
  <c r="Q18" i="60"/>
  <c r="Q17" i="60"/>
  <c r="Q16" i="60"/>
  <c r="Q15" i="60"/>
  <c r="R14" i="60"/>
  <c r="Q14" i="60"/>
  <c r="C14" i="12"/>
  <c r="C15" i="12" s="1"/>
  <c r="C12" i="12"/>
  <c r="C13" i="12" s="1"/>
  <c r="E20" i="2"/>
  <c r="D20" i="2"/>
  <c r="M17" i="60"/>
  <c r="N17" i="60" s="1"/>
  <c r="O17" i="60" s="1"/>
  <c r="F17" i="66"/>
  <c r="G17" i="66" s="1"/>
  <c r="F25" i="66"/>
  <c r="G25" i="66" s="1"/>
  <c r="N19" i="66"/>
  <c r="O19" i="66" s="1"/>
  <c r="F19" i="66"/>
  <c r="G19" i="66" s="1"/>
  <c r="N24" i="3"/>
  <c r="O24" i="3" s="1"/>
  <c r="F19" i="3"/>
  <c r="G19" i="3" s="1"/>
  <c r="M17" i="3"/>
  <c r="N17" i="3"/>
  <c r="O17" i="3" s="1"/>
  <c r="N19" i="64"/>
  <c r="O19" i="64" s="1"/>
  <c r="F19" i="64"/>
  <c r="G19" i="64" s="1"/>
  <c r="M23" i="63"/>
  <c r="N23" i="63" s="1"/>
  <c r="O23" i="63" s="1"/>
  <c r="M24" i="63"/>
  <c r="N24" i="63"/>
  <c r="O24" i="63" s="1"/>
  <c r="F22" i="63"/>
  <c r="G22" i="63" s="1"/>
  <c r="M22" i="63"/>
  <c r="N22" i="63" s="1"/>
  <c r="O22" i="63" s="1"/>
  <c r="F17" i="63"/>
  <c r="G17" i="63" s="1"/>
  <c r="F25" i="63"/>
  <c r="G25" i="63" s="1"/>
  <c r="M25" i="63"/>
  <c r="N25" i="63" s="1"/>
  <c r="O25" i="63" s="1"/>
  <c r="F19" i="60"/>
  <c r="G19" i="60" s="1"/>
  <c r="M25" i="60"/>
  <c r="N25" i="60" s="1"/>
  <c r="O25" i="60" s="1"/>
  <c r="F25" i="60"/>
  <c r="G25" i="60" s="1"/>
  <c r="M23" i="60"/>
  <c r="N23" i="60"/>
  <c r="O23" i="60" s="1"/>
  <c r="F22" i="65"/>
  <c r="G22" i="65" s="1"/>
  <c r="M22" i="65"/>
  <c r="N22" i="65" s="1"/>
  <c r="O22" i="65" s="1"/>
  <c r="F22" i="3"/>
  <c r="G22" i="3" s="1"/>
  <c r="F21" i="65"/>
  <c r="G21" i="65" s="1"/>
  <c r="M21" i="65"/>
  <c r="N21" i="65" s="1"/>
  <c r="O21" i="65" s="1"/>
  <c r="F20" i="65"/>
  <c r="G20" i="65" s="1"/>
  <c r="M20" i="65"/>
  <c r="N20" i="65" s="1"/>
  <c r="O20" i="65" s="1"/>
  <c r="F24" i="65"/>
  <c r="G24" i="65" s="1"/>
  <c r="M24" i="65"/>
  <c r="N24" i="65" s="1"/>
  <c r="O24" i="65" s="1"/>
  <c r="F16" i="63"/>
  <c r="G16" i="63" s="1"/>
  <c r="M18" i="3"/>
  <c r="N18" i="3" s="1"/>
  <c r="O18" i="3" s="1"/>
  <c r="F15" i="64"/>
  <c r="G15" i="64" s="1"/>
  <c r="M15" i="64"/>
  <c r="N15" i="64" s="1"/>
  <c r="O15" i="64" s="1"/>
  <c r="F16" i="64"/>
  <c r="G16" i="64" s="1"/>
  <c r="M17" i="64"/>
  <c r="N17" i="64" s="1"/>
  <c r="O17" i="64" s="1"/>
  <c r="F18" i="64"/>
  <c r="G18" i="64" s="1"/>
  <c r="M18" i="64"/>
  <c r="N18" i="64" s="1"/>
  <c r="O18" i="64" s="1"/>
  <c r="F20" i="64"/>
  <c r="G20" i="64" s="1"/>
  <c r="M20" i="64"/>
  <c r="N20" i="64" s="1"/>
  <c r="O20" i="64" s="1"/>
  <c r="F21" i="64"/>
  <c r="G21" i="64" s="1"/>
  <c r="M21" i="64"/>
  <c r="N21" i="64" s="1"/>
  <c r="O21" i="64" s="1"/>
  <c r="M24" i="64"/>
  <c r="N24" i="64" s="1"/>
  <c r="O24" i="64" s="1"/>
  <c r="F25" i="64"/>
  <c r="G25" i="64" s="1"/>
  <c r="M25" i="64"/>
  <c r="N25" i="64" s="1"/>
  <c r="O25" i="64" s="1"/>
  <c r="F20" i="3"/>
  <c r="G20" i="3" s="1"/>
  <c r="M20" i="3"/>
  <c r="N20" i="3" s="1"/>
  <c r="O20" i="3" s="1"/>
  <c r="F19" i="65"/>
  <c r="G19" i="65" s="1"/>
  <c r="M19" i="65"/>
  <c r="N19" i="65" s="1"/>
  <c r="O19" i="65" s="1"/>
  <c r="F23" i="65"/>
  <c r="G23" i="65" s="1"/>
  <c r="M23" i="65"/>
  <c r="N23" i="65" s="1"/>
  <c r="O23" i="65" s="1"/>
  <c r="D9" i="42" l="1"/>
  <c r="K14" i="60"/>
  <c r="K26" i="60" s="1"/>
  <c r="R26" i="66"/>
  <c r="I26" i="65"/>
  <c r="D12" i="42"/>
  <c r="K15" i="42"/>
  <c r="F20" i="63"/>
  <c r="G20" i="63" s="1"/>
  <c r="M20" i="63"/>
  <c r="N20" i="63" s="1"/>
  <c r="O20" i="63" s="1"/>
  <c r="D15" i="42"/>
  <c r="M20" i="60"/>
  <c r="N20" i="60" s="1"/>
  <c r="O20" i="60" s="1"/>
  <c r="F20" i="60"/>
  <c r="G20" i="60" s="1"/>
  <c r="F18" i="65"/>
  <c r="G18" i="65" s="1"/>
  <c r="M18" i="65"/>
  <c r="N18" i="65" s="1"/>
  <c r="O18" i="65" s="1"/>
  <c r="M24" i="60"/>
  <c r="N24" i="60" s="1"/>
  <c r="O24" i="60" s="1"/>
  <c r="F24" i="60"/>
  <c r="G24" i="60" s="1"/>
  <c r="F25" i="3"/>
  <c r="G25" i="3" s="1"/>
  <c r="M25" i="3"/>
  <c r="N25" i="3" s="1"/>
  <c r="O25" i="3" s="1"/>
  <c r="M22" i="60"/>
  <c r="N22" i="60" s="1"/>
  <c r="O22" i="60" s="1"/>
  <c r="F22" i="60"/>
  <c r="G22" i="60" s="1"/>
  <c r="M15" i="3"/>
  <c r="N15" i="3" s="1"/>
  <c r="O15" i="3" s="1"/>
  <c r="F15" i="3"/>
  <c r="G15" i="3" s="1"/>
  <c r="F23" i="3"/>
  <c r="G23" i="3" s="1"/>
  <c r="M23" i="3"/>
  <c r="N23" i="3" s="1"/>
  <c r="O23" i="3" s="1"/>
  <c r="F17" i="65"/>
  <c r="G17" i="65" s="1"/>
  <c r="M17" i="65"/>
  <c r="N17" i="65" s="1"/>
  <c r="O17" i="65" s="1"/>
  <c r="M15" i="65"/>
  <c r="N15" i="65" s="1"/>
  <c r="O15" i="65" s="1"/>
  <c r="F15" i="65"/>
  <c r="G15" i="65" s="1"/>
  <c r="F25" i="65"/>
  <c r="G25" i="65" s="1"/>
  <c r="M25" i="65"/>
  <c r="N25" i="65" s="1"/>
  <c r="O25" i="65" s="1"/>
  <c r="M18" i="60"/>
  <c r="N18" i="60" s="1"/>
  <c r="O18" i="60" s="1"/>
  <c r="F18" i="60"/>
  <c r="G18" i="60" s="1"/>
  <c r="M16" i="65"/>
  <c r="N16" i="65" s="1"/>
  <c r="F16" i="65"/>
  <c r="G16" i="65" s="1"/>
  <c r="R26" i="65"/>
  <c r="I13" i="42"/>
  <c r="I15" i="42" s="1"/>
  <c r="L57" i="1" s="1"/>
  <c r="M23" i="64"/>
  <c r="N23" i="64" s="1"/>
  <c r="O23" i="64" s="1"/>
  <c r="F19" i="63"/>
  <c r="G19" i="63" s="1"/>
  <c r="C15" i="42"/>
  <c r="C21" i="2"/>
  <c r="L36" i="1" s="1"/>
  <c r="L44" i="1" s="1"/>
  <c r="Q26" i="60"/>
  <c r="L56" i="1"/>
  <c r="F22" i="66"/>
  <c r="G22" i="66" s="1"/>
  <c r="I16" i="67"/>
  <c r="Q26" i="63"/>
  <c r="Q26" i="64"/>
  <c r="N16" i="67" s="1"/>
  <c r="L67" i="1" s="1"/>
  <c r="F24" i="3"/>
  <c r="G24" i="3" s="1"/>
  <c r="Q26" i="65"/>
  <c r="I26" i="66"/>
  <c r="K14" i="66"/>
  <c r="G14" i="65"/>
  <c r="K26" i="65"/>
  <c r="M14" i="65"/>
  <c r="M15" i="60"/>
  <c r="N15" i="60" s="1"/>
  <c r="O15" i="60" s="1"/>
  <c r="R26" i="60"/>
  <c r="L42" i="1" s="1"/>
  <c r="F15" i="63"/>
  <c r="G15" i="63" s="1"/>
  <c r="M15" i="63"/>
  <c r="N15" i="63" s="1"/>
  <c r="O15" i="63" s="1"/>
  <c r="A16" i="67"/>
  <c r="R26" i="63"/>
  <c r="I26" i="60"/>
  <c r="O16" i="65"/>
  <c r="F21" i="63"/>
  <c r="G21" i="63" s="1"/>
  <c r="M21" i="63"/>
  <c r="N21" i="63" s="1"/>
  <c r="O21" i="63" s="1"/>
  <c r="F14" i="3"/>
  <c r="M14" i="3"/>
  <c r="M16" i="66"/>
  <c r="N16" i="66" s="1"/>
  <c r="O16" i="66" s="1"/>
  <c r="F16" i="66"/>
  <c r="G16" i="66" s="1"/>
  <c r="M16" i="60"/>
  <c r="F24" i="66"/>
  <c r="G24" i="66" s="1"/>
  <c r="F16" i="67"/>
  <c r="R26" i="64"/>
  <c r="R26" i="3"/>
  <c r="M15" i="66"/>
  <c r="F15" i="66"/>
  <c r="G15" i="66" s="1"/>
  <c r="M23" i="66"/>
  <c r="N23" i="66" s="1"/>
  <c r="O23" i="66" s="1"/>
  <c r="F23" i="66"/>
  <c r="G23" i="66" s="1"/>
  <c r="F22" i="64"/>
  <c r="G22" i="64" s="1"/>
  <c r="M22" i="64"/>
  <c r="N22" i="64" s="1"/>
  <c r="O22" i="64" s="1"/>
  <c r="M18" i="66"/>
  <c r="N18" i="66" s="1"/>
  <c r="O18" i="66" s="1"/>
  <c r="F18" i="66"/>
  <c r="G18" i="66" s="1"/>
  <c r="M18" i="63"/>
  <c r="N18" i="63" s="1"/>
  <c r="O18" i="63" s="1"/>
  <c r="K26" i="66"/>
  <c r="F20" i="66"/>
  <c r="G20" i="66" s="1"/>
  <c r="K14" i="63"/>
  <c r="I26" i="63"/>
  <c r="K14" i="64"/>
  <c r="I26" i="64"/>
  <c r="K16" i="3"/>
  <c r="I26" i="3"/>
  <c r="F21" i="3"/>
  <c r="G21" i="3" s="1"/>
  <c r="M21" i="3"/>
  <c r="N21" i="3" s="1"/>
  <c r="O21" i="3" s="1"/>
  <c r="M21" i="66"/>
  <c r="N21" i="66" s="1"/>
  <c r="O21" i="66" s="1"/>
  <c r="F21" i="66"/>
  <c r="G21" i="66" s="1"/>
  <c r="F14" i="60" l="1"/>
  <c r="G14" i="60" s="1"/>
  <c r="G26" i="60" s="1"/>
  <c r="F26" i="65"/>
  <c r="G26" i="65"/>
  <c r="M14" i="60"/>
  <c r="N14" i="60" s="1"/>
  <c r="O14" i="60" s="1"/>
  <c r="F14" i="66"/>
  <c r="G14" i="66" s="1"/>
  <c r="G26" i="66" s="1"/>
  <c r="M14" i="66"/>
  <c r="N14" i="66" s="1"/>
  <c r="O14" i="66" s="1"/>
  <c r="M26" i="65"/>
  <c r="N14" i="65"/>
  <c r="O15" i="67"/>
  <c r="O16" i="67" s="1"/>
  <c r="F26" i="60"/>
  <c r="N15" i="66"/>
  <c r="N16" i="60"/>
  <c r="N14" i="3"/>
  <c r="G16" i="67"/>
  <c r="G14" i="3"/>
  <c r="F16" i="3"/>
  <c r="M16" i="3"/>
  <c r="N16" i="3" s="1"/>
  <c r="O16" i="3" s="1"/>
  <c r="F14" i="63"/>
  <c r="K26" i="63"/>
  <c r="M14" i="63"/>
  <c r="L40" i="1"/>
  <c r="M14" i="64"/>
  <c r="K26" i="64"/>
  <c r="F14" i="64"/>
  <c r="K26" i="3"/>
  <c r="M26" i="60" l="1"/>
  <c r="M26" i="66"/>
  <c r="E11" i="42"/>
  <c r="G11" i="42" s="1"/>
  <c r="F11" i="42" s="1"/>
  <c r="E13" i="42"/>
  <c r="G13" i="42" s="1"/>
  <c r="F13" i="42" s="1"/>
  <c r="E12" i="42"/>
  <c r="G12" i="42" s="1"/>
  <c r="F12" i="42" s="1"/>
  <c r="L46" i="1"/>
  <c r="L48" i="1" s="1"/>
  <c r="E9" i="42"/>
  <c r="E14" i="42"/>
  <c r="G14" i="42" s="1"/>
  <c r="F14" i="42" s="1"/>
  <c r="E10" i="42"/>
  <c r="G10" i="42" s="1"/>
  <c r="F10" i="42" s="1"/>
  <c r="F26" i="3"/>
  <c r="G16" i="3"/>
  <c r="G26" i="3" s="1"/>
  <c r="F26" i="66"/>
  <c r="O14" i="65"/>
  <c r="O26" i="65" s="1"/>
  <c r="N26" i="65"/>
  <c r="G14" i="64"/>
  <c r="G26" i="64" s="1"/>
  <c r="F26" i="64"/>
  <c r="N14" i="63"/>
  <c r="M26" i="63"/>
  <c r="O16" i="60"/>
  <c r="O26" i="60" s="1"/>
  <c r="N26" i="60"/>
  <c r="N26" i="3"/>
  <c r="O14" i="3"/>
  <c r="O26" i="3" s="1"/>
  <c r="H16" i="67"/>
  <c r="L64" i="1"/>
  <c r="N14" i="64"/>
  <c r="M26" i="64"/>
  <c r="G14" i="63"/>
  <c r="G26" i="63" s="1"/>
  <c r="F26" i="63"/>
  <c r="M26" i="3"/>
  <c r="O15" i="66"/>
  <c r="O26" i="66" s="1"/>
  <c r="N26" i="66"/>
  <c r="L50" i="1" l="1"/>
  <c r="E15" i="42"/>
  <c r="G9" i="42"/>
  <c r="J16" i="67"/>
  <c r="N26" i="64"/>
  <c r="O14" i="64"/>
  <c r="O26" i="64" s="1"/>
  <c r="O14" i="63"/>
  <c r="O26" i="63" s="1"/>
  <c r="N26" i="63"/>
  <c r="D16" i="67"/>
  <c r="E16" i="67" s="1"/>
  <c r="L62" i="1" s="1"/>
  <c r="L65" i="1"/>
  <c r="F9" i="42" l="1"/>
  <c r="F15" i="42" s="1"/>
  <c r="G15" i="42"/>
  <c r="K16" i="67"/>
  <c r="L16" i="67" s="1"/>
  <c r="L69" i="1" s="1"/>
  <c r="L52" i="1" s="1"/>
  <c r="L68" i="1" l="1"/>
</calcChain>
</file>

<file path=xl/comments1.xml><?xml version="1.0" encoding="utf-8"?>
<comments xmlns="http://schemas.openxmlformats.org/spreadsheetml/2006/main">
  <authors>
    <author>Чарлина Инга</author>
  </authors>
  <commentList>
    <comment ref="J8" authorId="0">
      <text>
        <r>
          <rPr>
            <b/>
            <sz val="9"/>
            <color indexed="81"/>
            <rFont val="Tahoma"/>
            <family val="2"/>
            <charset val="204"/>
          </rPr>
          <t>Чарлина Инга:</t>
        </r>
        <r>
          <rPr>
            <sz val="9"/>
            <color indexed="81"/>
            <rFont val="Tahoma"/>
            <family val="2"/>
            <charset val="204"/>
          </rPr>
          <t xml:space="preserve">
Если ИП является пенсионером, то заявленный доход нужно поставить 0
</t>
        </r>
      </text>
    </comment>
  </commentList>
</comments>
</file>

<file path=xl/sharedStrings.xml><?xml version="1.0" encoding="utf-8"?>
<sst xmlns="http://schemas.openxmlformats.org/spreadsheetml/2006/main" count="363" uniqueCount="160">
  <si>
    <t>Раздел. Общая информация о налогоплательщике</t>
  </si>
  <si>
    <t>первоначальная</t>
  </si>
  <si>
    <t>очередная</t>
  </si>
  <si>
    <t>дополнительная по уведомлению</t>
  </si>
  <si>
    <t>А</t>
  </si>
  <si>
    <t>Наименование</t>
  </si>
  <si>
    <t>Сумма</t>
  </si>
  <si>
    <t>Код строки</t>
  </si>
  <si>
    <t>В</t>
  </si>
  <si>
    <t>С</t>
  </si>
  <si>
    <t>D</t>
  </si>
  <si>
    <t>Примечание.</t>
  </si>
  <si>
    <t>Х</t>
  </si>
  <si>
    <t>год</t>
  </si>
  <si>
    <t>Итого</t>
  </si>
  <si>
    <t>Форма 910.00</t>
  </si>
  <si>
    <t>ИИН (БИН)</t>
  </si>
  <si>
    <t>Ф.И.О. или наименование налогоплательщика</t>
  </si>
  <si>
    <t>Налоговый период, за который представляется налоговая отчетность:</t>
  </si>
  <si>
    <t>полугодие</t>
  </si>
  <si>
    <t>Категория налогоплательщика</t>
  </si>
  <si>
    <t xml:space="preserve">(укажите </t>
  </si>
  <si>
    <t>в соответствующей ячейке)</t>
  </si>
  <si>
    <t>является доверительным управляющим</t>
  </si>
  <si>
    <t xml:space="preserve">является учредителем доверительного управления </t>
  </si>
  <si>
    <t>ведет бухгалтерский учет</t>
  </si>
  <si>
    <t>не ведет бухгалтерский учет</t>
  </si>
  <si>
    <t xml:space="preserve">Вид декларации (укажите </t>
  </si>
  <si>
    <t>ликвидационная</t>
  </si>
  <si>
    <t>Номер и дата уведомления (заполняется в случае представления дополнительной декларации по уведомлению)</t>
  </si>
  <si>
    <t>номер</t>
  </si>
  <si>
    <t>Дата</t>
  </si>
  <si>
    <t>Код валюты</t>
  </si>
  <si>
    <t>Признак резидентства:</t>
  </si>
  <si>
    <t xml:space="preserve"> нерезидент РК</t>
  </si>
  <si>
    <t>резидент РК</t>
  </si>
  <si>
    <t>Раздел. Исчисление налогов</t>
  </si>
  <si>
    <t>910.00.001</t>
  </si>
  <si>
    <t>910.00.002</t>
  </si>
  <si>
    <t>910.00.003</t>
  </si>
  <si>
    <t>910.00.004</t>
  </si>
  <si>
    <t>910.00.005</t>
  </si>
  <si>
    <t>910.00.006</t>
  </si>
  <si>
    <t>910.00.007</t>
  </si>
  <si>
    <t>910.00.008</t>
  </si>
  <si>
    <t>910.00.009</t>
  </si>
  <si>
    <t>в том числе доход от корректировки в соответствии с Законом о трансферном ценообразовании</t>
  </si>
  <si>
    <t>Сумма исчисленных налогов (910.00.001*3%)</t>
  </si>
  <si>
    <t xml:space="preserve">Корректировка суммы налогов в соответствии с пунктом 2 статьи 436 Налогового кодекса </t>
  </si>
  <si>
    <t>Сумма налогов после корректировки (910.00.005-910.00.006)</t>
  </si>
  <si>
    <t>Сумма индивидуального (корпоративного) подоходного налога, подлежащего уплате в бюджет (910.00.007*0,5)</t>
  </si>
  <si>
    <t>Сумма социального налога, подлежащего уплате в бюджет ((910.00.007*0,5)-910.00.011-910.00.021)</t>
  </si>
  <si>
    <t>Раздел. Исчисление социальных отчислений и обязательных пенсионных взносов за индивидуального предпринимателя</t>
  </si>
  <si>
    <t>910.00.010</t>
  </si>
  <si>
    <t>910.00.011</t>
  </si>
  <si>
    <t>910.00.012</t>
  </si>
  <si>
    <t>910.00.013</t>
  </si>
  <si>
    <t>910.00.014</t>
  </si>
  <si>
    <t>Раздел. Исчисление индивидуального подоходного налога, социальных отчислений и обязательных пенсионных взносов, обязательных профессиональных пенсионных взносов физических лиц</t>
  </si>
  <si>
    <t>910.00.015</t>
  </si>
  <si>
    <t>910.00.016</t>
  </si>
  <si>
    <t>910.00.017</t>
  </si>
  <si>
    <t>910.00.018</t>
  </si>
  <si>
    <t>910.00.019</t>
  </si>
  <si>
    <t>910.00.020</t>
  </si>
  <si>
    <t>910.00.021</t>
  </si>
  <si>
    <t>Раздел. Ответственность налогоплательщика (налогового агента)</t>
  </si>
  <si>
    <t>период</t>
  </si>
  <si>
    <t xml:space="preserve">реализация товаров </t>
  </si>
  <si>
    <t>выполнение работ, оказание услуг</t>
  </si>
  <si>
    <t>прочий доход</t>
  </si>
  <si>
    <t>(Ф.И.О., подпись руководителя (налогоплательщика),  печать)</t>
  </si>
  <si>
    <t>(Ф.И.О., подпись главного бухгалтера )</t>
  </si>
  <si>
    <t xml:space="preserve">(Дата составления налогового регистра) </t>
  </si>
  <si>
    <t>Реализация товаров, выполнение работ, оказание услуг</t>
  </si>
  <si>
    <t>Налоговый период, за который предоставляется налоговая отчетность: полугодие</t>
  </si>
  <si>
    <t xml:space="preserve">Наименование налогоплательщика </t>
  </si>
  <si>
    <t>РНН</t>
  </si>
  <si>
    <t>Налоговый регистр: "Начисленные доходы рботникам для целей налогообложения"</t>
  </si>
  <si>
    <t>№ п/п</t>
  </si>
  <si>
    <t>Ф.И.О. работника</t>
  </si>
  <si>
    <t>начисленный доход</t>
  </si>
  <si>
    <t>примененный вычет</t>
  </si>
  <si>
    <t>Итого:</t>
  </si>
  <si>
    <t>(Ф.И.О., подпись лица, ответственного за составление налогового регистра)</t>
  </si>
  <si>
    <t>строка 14 переносится в № 910.00 по строке 910.00.003</t>
  </si>
  <si>
    <t xml:space="preserve">Налоговый период:   </t>
  </si>
  <si>
    <t>Налоговый регистр: "Начисленный доход ИП для целей налогообложения"</t>
  </si>
  <si>
    <t>Доходы, не облагаемые ИПН</t>
  </si>
  <si>
    <t>Доходы, облагаемые ИПН</t>
  </si>
  <si>
    <t>Индивидуальный подоходный налог</t>
  </si>
  <si>
    <t>Доходы, не облагаемые ОПВ</t>
  </si>
  <si>
    <t>Доход для исчисления обязательных пенсионных взносов</t>
  </si>
  <si>
    <t>Обязательные пенсионные взносы</t>
  </si>
  <si>
    <t>Доходы не облагаемые СО</t>
  </si>
  <si>
    <t>Предварительный расчет объекта для исчисления СО</t>
  </si>
  <si>
    <t>Доход для исчисления социальных очтислений</t>
  </si>
  <si>
    <t>Обязательные социальные отчисления</t>
  </si>
  <si>
    <t>Справочник</t>
  </si>
  <si>
    <t>МЗП =</t>
  </si>
  <si>
    <t>тенге</t>
  </si>
  <si>
    <t>Доход для ОПВ max =</t>
  </si>
  <si>
    <t>ОПВ max =</t>
  </si>
  <si>
    <t>Доход для СО max =</t>
  </si>
  <si>
    <t>СО max =</t>
  </si>
  <si>
    <t xml:space="preserve">Месячный расчетный показатель = </t>
  </si>
  <si>
    <t xml:space="preserve">Налоговый период:   месяц       Год  </t>
  </si>
  <si>
    <t>Доход для исчисления обязательных профессиональных пенсионных взносов</t>
  </si>
  <si>
    <t>Обязательные профессиональные пенсионные взносы</t>
  </si>
  <si>
    <t>Численность работников</t>
  </si>
  <si>
    <t>Сумма индивидуального подоходного налога, подлежащая перечислению в бюджет с доходов иностранцев и лиц без гражданства</t>
  </si>
  <si>
    <t>Если есть работники иностранцы, то по ним нужно посчитать отдельно</t>
  </si>
  <si>
    <t>1 месяц полугодия</t>
  </si>
  <si>
    <t>2 месяц полугодия</t>
  </si>
  <si>
    <t>3 месяц полугодия</t>
  </si>
  <si>
    <t>4 месяц полугодия</t>
  </si>
  <si>
    <t>5 месяц полугодия</t>
  </si>
  <si>
    <t>6 месяц полугодия</t>
  </si>
  <si>
    <t>Заявленный доход для исчисления ОПВ</t>
  </si>
  <si>
    <t xml:space="preserve">Сумма ОПВ, к уплате </t>
  </si>
  <si>
    <t>Уменьшение налогов</t>
  </si>
  <si>
    <t>Сумма исчисленных налогов</t>
  </si>
  <si>
    <t>Сумма налога после корректировки</t>
  </si>
  <si>
    <t xml:space="preserve">Исчисление СН после корректировки </t>
  </si>
  <si>
    <t xml:space="preserve">Сумма СО </t>
  </si>
  <si>
    <t>Доход (С21 №1)</t>
  </si>
  <si>
    <t>Пенсионер (если да, то нужно поставить 1)</t>
  </si>
  <si>
    <t>стр. 4*10%</t>
  </si>
  <si>
    <t>стр.1-стр.2-стр.3-стр.8</t>
  </si>
  <si>
    <t>стр7*10%</t>
  </si>
  <si>
    <t>стр11*5%</t>
  </si>
  <si>
    <t>Сумма социальных отчислений, к уплате (I15 №3)</t>
  </si>
  <si>
    <t>Сумма индивидуального подоходного налога, подлежащая перечислению в бюджет с доходов граждан Республики Казахстан (Е16 №2)</t>
  </si>
  <si>
    <t>Начисленные доходы работников, с которых удерживаются (начисляются) обязательные пенсионные взносы (G16 №2)</t>
  </si>
  <si>
    <t>Сумма обязательных пенсионных взносов, к уплате (H16 №2)</t>
  </si>
  <si>
    <t>Доходы работников, принимаемых для исчисления обязательных профессиональных пенсионных взносов (М16 №2)</t>
  </si>
  <si>
    <t>Сумма обязательных профессиональных взносов, к уплате (N16 №2)</t>
  </si>
  <si>
    <t>Доходы физических лиц, с которых исчисляются
социальные отчисления (K16 №2)</t>
  </si>
  <si>
    <t>Сумма социальных отчислений, к уплате (L16 №2)</t>
  </si>
  <si>
    <t>Доход, для исчисления обязательных пенсионных взносов (J15 №3)</t>
  </si>
  <si>
    <t>Сумма обязательных пенсионных взносов, к уплате (910.00.012*10%)</t>
  </si>
  <si>
    <t xml:space="preserve">Среднемесячная численность работников </t>
  </si>
  <si>
    <t>Доход, для исчисления социальных отчислений (№3)</t>
  </si>
  <si>
    <t>заявленный доход для исчисленния СО (не менее 1МЗП и не более 10МЗП)</t>
  </si>
  <si>
    <t>Среднемесячная заработная плата на одного работника (С26 2.1+2.2+2.3+2.4+2.5+2.6)/(R262.1+2.2+2.3+2.4+2.5+2.6)</t>
  </si>
  <si>
    <t>Если работников нет, то нужно поставить 0, если есть работники, то посчитается автоматически</t>
  </si>
  <si>
    <t>Уважаемые, пользователи ИС §«Бухгалтер»!</t>
  </si>
  <si>
    <t>Налоговый регистр: "Начисленные доходы работникам для целей налогообложения"</t>
  </si>
  <si>
    <t>УПРОЩЕННАЯ ДЕКЛАРАЦИЯ ДЛЯ СУБЪЕКТОВ МАЛОГО БИЗНЕСА (910.00) за 2017 год для ИП</t>
  </si>
  <si>
    <r>
      <t xml:space="preserve">Данная форма призвана оказать Вам помощь  при  заполнении упрощенной декларации для субъектов малого бизнеса ИП </t>
    </r>
    <r>
      <rPr>
        <b/>
        <sz val="12"/>
        <color rgb="FFFF0000"/>
        <rFont val="Times New Roman"/>
        <family val="1"/>
        <charset val="204"/>
      </rPr>
      <t>по  форме 910.00 за 1  полугодие 2017 года. В форме №910 Декларация ничего заполнять вручную нельзя, все данные заполняются автомотически из приложений №1, №2, №3. В приложениях нужно заполнять только те строки, которые выделены желтым цветом, все остальное считается автоматически. В приложении №3, в случае отсутствия дохода соц. отчисления считаются от МЗП, после заполнения приложения №1 соц№ отчисления автоматически пересчитаются и будут считаться от заявленного дохода, но не менее МЗП и не более 10 МЗП в соответствии с  п.2 статьи 15 Постановление Правительства Республики Казахстан от 21 июня 2004 года № 683 Об утверждении Правил исчисления и перечисления социальных отчислений</t>
    </r>
  </si>
  <si>
    <t>№2.1 С26+ №2.2 С26+ №2.3 С26+ №2.4 С26+ №2.5 С26+ №2.6 С26</t>
  </si>
  <si>
    <t>№2.1 D26+ №2.2 D26+ №2.3 D26+ №2.4 D26+ №2.5 D26+ №2.6 D26</t>
  </si>
  <si>
    <t>№2.1 E26+ №2.2 E26+ №2.3 E26+ №2.4 E26+ №2.5 E26+ №2.6 E26</t>
  </si>
  <si>
    <t>№2.1 Н26+ №2.2 Н26+ №2.3 Н26+ №2.4 Н26+ №2.5 Н26+ №2.6 Н26</t>
  </si>
  <si>
    <t>№2.1 I26+ №2.2 I26+ №2.3 I26+ №2.4 I26+ №2.5 I26+ №2.6 I26</t>
  </si>
  <si>
    <t>№2.1 L26+ №2.2 L26+ №2.3 L26+ №2.4 L26+ №2.5 L26+ №2.6 L26</t>
  </si>
  <si>
    <t>№2.1 M26+ №2.2 M26+ №2.3 M26+ №2.4 M26+ №2.5 M26+ №2.6 M26</t>
  </si>
  <si>
    <t>№2.1 N26+ №2.2 N26+ №2.3 N26+ №2.4 N26+ №2.5 N26+ №2.6 N26</t>
  </si>
  <si>
    <t>№2.1 P26+ №2.2 P26+ №2.3 P26+ №2.4 P26+ №2.5 P26+ №2.6 P26</t>
  </si>
  <si>
    <t>№2.1 Q26+ №2.2 Q26+ №2.3 Q26+ №2.4 Q26+ №2.5 Q26+ №2.6 Q26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</si>
</sst>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28" x14ac:knownFonts="1">
    <font>
      <sz val="10"/>
      <name val="Arial Cyr"/>
      <charset val="204"/>
    </font>
    <font>
      <sz val="8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u/>
      <sz val="10"/>
      <color indexed="12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Arial Cyr"/>
      <charset val="204"/>
    </font>
    <font>
      <b/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1"/>
      <name val="Arial"/>
      <family val="2"/>
      <charset val="204"/>
    </font>
    <font>
      <b/>
      <u/>
      <sz val="1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0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sz val="10"/>
      <color rgb="FFFFC000"/>
      <name val="Arial"/>
      <family val="2"/>
      <charset val="204"/>
    </font>
    <font>
      <sz val="10"/>
      <color rgb="FFFF0000"/>
      <name val="Arial Cyr"/>
      <charset val="204"/>
    </font>
    <font>
      <sz val="11"/>
      <color rgb="FF0070C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96">
    <xf numFmtId="0" fontId="0" fillId="0" borderId="0" xfId="0"/>
    <xf numFmtId="0" fontId="2" fillId="0" borderId="0" xfId="0" applyFont="1" applyAlignment="1"/>
    <xf numFmtId="0" fontId="4" fillId="0" borderId="0" xfId="1" applyAlignment="1" applyProtection="1"/>
    <xf numFmtId="0" fontId="3" fillId="0" borderId="0" xfId="0" applyFont="1" applyAlignment="1"/>
    <xf numFmtId="0" fontId="5" fillId="0" borderId="1" xfId="0" applyFont="1" applyFill="1" applyBorder="1"/>
    <xf numFmtId="0" fontId="5" fillId="0" borderId="0" xfId="0" applyFont="1" applyFill="1"/>
    <xf numFmtId="0" fontId="5" fillId="0" borderId="2" xfId="0" applyFont="1" applyFill="1" applyBorder="1"/>
    <xf numFmtId="0" fontId="5" fillId="0" borderId="3" xfId="0" applyFont="1" applyFill="1" applyBorder="1"/>
    <xf numFmtId="0" fontId="5" fillId="0" borderId="4" xfId="0" applyFont="1" applyFill="1" applyBorder="1"/>
    <xf numFmtId="0" fontId="5" fillId="0" borderId="5" xfId="0" applyFont="1" applyFill="1" applyBorder="1"/>
    <xf numFmtId="0" fontId="5" fillId="0" borderId="0" xfId="0" applyFont="1" applyFill="1" applyBorder="1"/>
    <xf numFmtId="0" fontId="5" fillId="0" borderId="6" xfId="0" applyFont="1" applyFill="1" applyBorder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/>
    <xf numFmtId="0" fontId="5" fillId="0" borderId="6" xfId="0" applyFont="1" applyFill="1" applyBorder="1" applyAlignment="1"/>
    <xf numFmtId="0" fontId="5" fillId="0" borderId="0" xfId="0" applyFont="1" applyFill="1" applyBorder="1" applyAlignment="1"/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7" xfId="0" applyFont="1" applyBorder="1"/>
    <xf numFmtId="0" fontId="0" fillId="0" borderId="7" xfId="0" applyBorder="1"/>
    <xf numFmtId="0" fontId="5" fillId="0" borderId="7" xfId="0" applyFont="1" applyFill="1" applyBorder="1"/>
    <xf numFmtId="0" fontId="6" fillId="0" borderId="0" xfId="0" applyFont="1" applyFill="1" applyAlignment="1"/>
    <xf numFmtId="0" fontId="5" fillId="0" borderId="0" xfId="0" applyFont="1" applyFill="1" applyBorder="1" applyAlignment="1">
      <alignment vertical="center" wrapText="1"/>
    </xf>
    <xf numFmtId="0" fontId="22" fillId="2" borderId="6" xfId="0" applyFont="1" applyFill="1" applyBorder="1" applyAlignment="1">
      <alignment vertical="center" wrapText="1"/>
    </xf>
    <xf numFmtId="0" fontId="0" fillId="0" borderId="5" xfId="0" applyBorder="1" applyAlignment="1"/>
    <xf numFmtId="0" fontId="0" fillId="0" borderId="0" xfId="0" applyAlignment="1"/>
    <xf numFmtId="0" fontId="5" fillId="0" borderId="8" xfId="0" applyFont="1" applyFill="1" applyBorder="1"/>
    <xf numFmtId="0" fontId="5" fillId="0" borderId="5" xfId="0" applyFont="1" applyFill="1" applyBorder="1" applyAlignment="1"/>
    <xf numFmtId="0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/>
    <xf numFmtId="0" fontId="5" fillId="0" borderId="9" xfId="0" applyFont="1" applyFill="1" applyBorder="1" applyAlignment="1"/>
    <xf numFmtId="0" fontId="5" fillId="0" borderId="10" xfId="0" applyFont="1" applyFill="1" applyBorder="1" applyAlignment="1"/>
    <xf numFmtId="0" fontId="5" fillId="0" borderId="10" xfId="0" applyFont="1" applyFill="1" applyBorder="1"/>
    <xf numFmtId="0" fontId="5" fillId="0" borderId="11" xfId="0" applyFont="1" applyFill="1" applyBorder="1"/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12" xfId="0" applyFont="1" applyFill="1" applyBorder="1"/>
    <xf numFmtId="0" fontId="5" fillId="0" borderId="9" xfId="0" applyFont="1" applyFill="1" applyBorder="1"/>
    <xf numFmtId="0" fontId="10" fillId="0" borderId="0" xfId="0" applyFont="1"/>
    <xf numFmtId="164" fontId="11" fillId="0" borderId="13" xfId="0" applyNumberFormat="1" applyFont="1" applyBorder="1"/>
    <xf numFmtId="0" fontId="13" fillId="0" borderId="0" xfId="0" applyFont="1"/>
    <xf numFmtId="0" fontId="6" fillId="0" borderId="14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7" xfId="0" applyFont="1" applyBorder="1" applyAlignment="1">
      <alignment horizontal="center"/>
    </xf>
    <xf numFmtId="0" fontId="15" fillId="0" borderId="7" xfId="0" applyFont="1" applyBorder="1"/>
    <xf numFmtId="0" fontId="16" fillId="0" borderId="7" xfId="0" applyFont="1" applyBorder="1"/>
    <xf numFmtId="0" fontId="13" fillId="0" borderId="13" xfId="0" applyFont="1" applyBorder="1"/>
    <xf numFmtId="0" fontId="0" fillId="0" borderId="13" xfId="0" applyBorder="1"/>
    <xf numFmtId="0" fontId="17" fillId="0" borderId="0" xfId="0" applyFont="1"/>
    <xf numFmtId="0" fontId="12" fillId="0" borderId="0" xfId="0" applyFont="1" applyAlignment="1">
      <alignment horizontal="center" wrapText="1"/>
    </xf>
    <xf numFmtId="0" fontId="10" fillId="0" borderId="0" xfId="0" applyFont="1" applyBorder="1"/>
    <xf numFmtId="0" fontId="15" fillId="0" borderId="0" xfId="0" applyFont="1" applyBorder="1"/>
    <xf numFmtId="0" fontId="13" fillId="0" borderId="0" xfId="0" applyFont="1" applyBorder="1"/>
    <xf numFmtId="0" fontId="0" fillId="0" borderId="0" xfId="0" applyBorder="1"/>
    <xf numFmtId="0" fontId="17" fillId="0" borderId="15" xfId="0" applyFont="1" applyBorder="1"/>
    <xf numFmtId="0" fontId="13" fillId="0" borderId="15" xfId="0" applyFont="1" applyBorder="1"/>
    <xf numFmtId="0" fontId="0" fillId="0" borderId="15" xfId="0" applyBorder="1"/>
    <xf numFmtId="0" fontId="16" fillId="0" borderId="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0" borderId="16" xfId="0" applyFont="1" applyBorder="1"/>
    <xf numFmtId="0" fontId="7" fillId="0" borderId="0" xfId="0" applyFont="1" applyBorder="1"/>
    <xf numFmtId="0" fontId="7" fillId="0" borderId="13" xfId="0" applyFont="1" applyBorder="1"/>
    <xf numFmtId="0" fontId="7" fillId="0" borderId="17" xfId="0" applyFont="1" applyBorder="1"/>
    <xf numFmtId="0" fontId="16" fillId="0" borderId="7" xfId="0" applyFont="1" applyBorder="1" applyAlignment="1">
      <alignment horizontal="center" vertical="center" wrapText="1"/>
    </xf>
    <xf numFmtId="0" fontId="16" fillId="0" borderId="18" xfId="0" applyFont="1" applyBorder="1" applyAlignment="1"/>
    <xf numFmtId="0" fontId="18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0" fillId="0" borderId="19" xfId="0" applyBorder="1"/>
    <xf numFmtId="0" fontId="15" fillId="0" borderId="13" xfId="0" applyFont="1" applyBorder="1"/>
    <xf numFmtId="0" fontId="19" fillId="0" borderId="0" xfId="0" applyFont="1" applyFill="1"/>
    <xf numFmtId="0" fontId="0" fillId="0" borderId="0" xfId="0" applyFill="1"/>
    <xf numFmtId="0" fontId="16" fillId="0" borderId="0" xfId="0" applyFont="1" applyFill="1" applyAlignment="1">
      <alignment horizontal="right"/>
    </xf>
    <xf numFmtId="3" fontId="16" fillId="0" borderId="0" xfId="0" applyNumberFormat="1" applyFont="1" applyFill="1" applyAlignment="1"/>
    <xf numFmtId="0" fontId="16" fillId="0" borderId="0" xfId="0" applyFont="1" applyFill="1" applyAlignment="1"/>
    <xf numFmtId="3" fontId="16" fillId="0" borderId="0" xfId="0" applyNumberFormat="1" applyFont="1" applyFill="1"/>
    <xf numFmtId="0" fontId="16" fillId="0" borderId="0" xfId="0" applyFont="1" applyFill="1" applyAlignment="1">
      <alignment horizontal="right" vertical="center" wrapText="1"/>
    </xf>
    <xf numFmtId="3" fontId="16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6" fillId="0" borderId="0" xfId="0" applyFont="1" applyFill="1" applyAlignment="1">
      <alignment wrapText="1"/>
    </xf>
    <xf numFmtId="14" fontId="15" fillId="0" borderId="0" xfId="0" applyNumberFormat="1" applyFont="1" applyBorder="1" applyAlignment="1">
      <alignment horizontal="center"/>
    </xf>
    <xf numFmtId="0" fontId="6" fillId="0" borderId="5" xfId="0" applyFont="1" applyFill="1" applyBorder="1" applyAlignment="1">
      <alignment wrapText="1"/>
    </xf>
    <xf numFmtId="0" fontId="0" fillId="3" borderId="7" xfId="0" applyFill="1" applyBorder="1"/>
    <xf numFmtId="0" fontId="5" fillId="3" borderId="7" xfId="0" applyFont="1" applyFill="1" applyBorder="1"/>
    <xf numFmtId="0" fontId="0" fillId="3" borderId="0" xfId="0" applyFill="1" applyBorder="1"/>
    <xf numFmtId="3" fontId="24" fillId="0" borderId="0" xfId="0" applyNumberFormat="1" applyFont="1" applyFill="1" applyAlignment="1"/>
    <xf numFmtId="3" fontId="24" fillId="0" borderId="0" xfId="0" applyNumberFormat="1" applyFont="1" applyFill="1"/>
    <xf numFmtId="3" fontId="24" fillId="0" borderId="0" xfId="0" applyNumberFormat="1" applyFont="1" applyFill="1" applyAlignment="1">
      <alignment vertical="center"/>
    </xf>
    <xf numFmtId="0" fontId="0" fillId="4" borderId="7" xfId="0" applyFill="1" applyBorder="1" applyAlignment="1">
      <alignment wrapText="1"/>
    </xf>
    <xf numFmtId="0" fontId="0" fillId="4" borderId="7" xfId="0" applyNumberFormat="1" applyFill="1" applyBorder="1" applyAlignment="1">
      <alignment wrapText="1"/>
    </xf>
    <xf numFmtId="0" fontId="5" fillId="4" borderId="7" xfId="0" applyFont="1" applyFill="1" applyBorder="1"/>
    <xf numFmtId="0" fontId="14" fillId="4" borderId="7" xfId="0" applyFont="1" applyFill="1" applyBorder="1" applyAlignment="1">
      <alignment horizontal="center"/>
    </xf>
    <xf numFmtId="0" fontId="26" fillId="0" borderId="7" xfId="0" applyFont="1" applyBorder="1"/>
    <xf numFmtId="1" fontId="11" fillId="0" borderId="13" xfId="0" applyNumberFormat="1" applyFont="1" applyBorder="1"/>
    <xf numFmtId="3" fontId="5" fillId="0" borderId="9" xfId="0" applyNumberFormat="1" applyFont="1" applyFill="1" applyBorder="1" applyAlignment="1"/>
    <xf numFmtId="3" fontId="5" fillId="0" borderId="10" xfId="0" applyNumberFormat="1" applyFont="1" applyFill="1" applyBorder="1" applyAlignment="1"/>
    <xf numFmtId="3" fontId="5" fillId="0" borderId="8" xfId="0" applyNumberFormat="1" applyFont="1" applyFill="1" applyBorder="1" applyAlignment="1"/>
    <xf numFmtId="3" fontId="7" fillId="0" borderId="17" xfId="0" applyNumberFormat="1" applyFont="1" applyBorder="1"/>
    <xf numFmtId="0" fontId="5" fillId="0" borderId="13" xfId="0" applyFont="1" applyBorder="1"/>
    <xf numFmtId="0" fontId="5" fillId="3" borderId="6" xfId="0" applyFont="1" applyFill="1" applyBorder="1"/>
    <xf numFmtId="3" fontId="5" fillId="3" borderId="10" xfId="0" applyNumberFormat="1" applyFont="1" applyFill="1" applyBorder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3" fillId="2" borderId="20" xfId="0" applyFont="1" applyFill="1" applyBorder="1" applyAlignment="1">
      <alignment horizontal="center" wrapText="1"/>
    </xf>
    <xf numFmtId="0" fontId="23" fillId="2" borderId="15" xfId="0" applyFont="1" applyFill="1" applyBorder="1" applyAlignment="1">
      <alignment horizontal="center" wrapText="1"/>
    </xf>
    <xf numFmtId="0" fontId="23" fillId="2" borderId="21" xfId="0" applyFont="1" applyFill="1" applyBorder="1" applyAlignment="1">
      <alignment horizontal="center" wrapText="1"/>
    </xf>
    <xf numFmtId="0" fontId="23" fillId="2" borderId="22" xfId="0" applyFont="1" applyFill="1" applyBorder="1" applyAlignment="1">
      <alignment horizontal="center" wrapText="1"/>
    </xf>
    <xf numFmtId="0" fontId="23" fillId="2" borderId="16" xfId="0" applyFont="1" applyFill="1" applyBorder="1" applyAlignment="1">
      <alignment horizontal="center" wrapText="1"/>
    </xf>
    <xf numFmtId="0" fontId="23" fillId="2" borderId="23" xfId="0" applyFont="1" applyFill="1" applyBorder="1" applyAlignment="1">
      <alignment horizontal="center" wrapText="1"/>
    </xf>
    <xf numFmtId="0" fontId="5" fillId="0" borderId="0" xfId="0" applyFont="1" applyFill="1" applyAlignment="1">
      <alignment horizontal="right"/>
    </xf>
    <xf numFmtId="0" fontId="6" fillId="0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/>
    </xf>
    <xf numFmtId="0" fontId="23" fillId="2" borderId="11" xfId="0" applyFont="1" applyFill="1" applyBorder="1" applyAlignment="1">
      <alignment horizontal="center"/>
    </xf>
    <xf numFmtId="0" fontId="23" fillId="2" borderId="22" xfId="0" applyFont="1" applyFill="1" applyBorder="1" applyAlignment="1">
      <alignment horizontal="center"/>
    </xf>
    <xf numFmtId="0" fontId="23" fillId="2" borderId="16" xfId="0" applyFont="1" applyFill="1" applyBorder="1" applyAlignment="1">
      <alignment horizontal="center"/>
    </xf>
    <xf numFmtId="0" fontId="23" fillId="2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left" vertical="center"/>
    </xf>
    <xf numFmtId="0" fontId="23" fillId="2" borderId="2" xfId="0" applyFont="1" applyFill="1" applyBorder="1" applyAlignment="1">
      <alignment horizontal="center"/>
    </xf>
    <xf numFmtId="0" fontId="23" fillId="2" borderId="3" xfId="0" applyFont="1" applyFill="1" applyBorder="1" applyAlignment="1">
      <alignment horizontal="center"/>
    </xf>
    <xf numFmtId="0" fontId="23" fillId="2" borderId="4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left" vertical="center" wrapText="1"/>
    </xf>
    <xf numFmtId="0" fontId="5" fillId="2" borderId="22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1" fontId="5" fillId="0" borderId="24" xfId="0" applyNumberFormat="1" applyFont="1" applyFill="1" applyBorder="1" applyAlignment="1">
      <alignment horizontal="center" vertical="center"/>
    </xf>
    <xf numFmtId="1" fontId="5" fillId="0" borderId="25" xfId="0" applyNumberFormat="1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14" fontId="15" fillId="0" borderId="13" xfId="0" applyNumberFormat="1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2" fillId="0" borderId="0" xfId="0" applyFont="1" applyAlignment="1">
      <alignment horizontal="left" wrapText="1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5" fillId="0" borderId="0" xfId="0" applyFont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6"/>
  <sheetViews>
    <sheetView topLeftCell="A4" workbookViewId="0">
      <selection activeCell="H16" sqref="H16"/>
    </sheetView>
  </sheetViews>
  <sheetFormatPr defaultRowHeight="12.75" x14ac:dyDescent="0.2"/>
  <cols>
    <col min="1" max="1" width="12.7109375" customWidth="1"/>
    <col min="2" max="2" width="10.5703125" customWidth="1"/>
  </cols>
  <sheetData>
    <row r="3" spans="1:15" ht="12.75" customHeight="1" x14ac:dyDescent="0.25">
      <c r="A3" s="1"/>
      <c r="B3" s="106" t="s">
        <v>146</v>
      </c>
      <c r="C3" s="106"/>
      <c r="D3" s="106"/>
      <c r="E3" s="106"/>
      <c r="F3" s="106"/>
      <c r="G3" s="1"/>
      <c r="H3" s="1"/>
    </row>
    <row r="4" spans="1:15" x14ac:dyDescent="0.2">
      <c r="A4" s="2"/>
      <c r="B4" s="2"/>
      <c r="C4" s="2"/>
      <c r="D4" s="2"/>
      <c r="E4" s="2"/>
      <c r="F4" s="2"/>
      <c r="G4" s="2"/>
      <c r="H4" s="2"/>
    </row>
    <row r="5" spans="1:15" ht="33" customHeight="1" x14ac:dyDescent="0.25">
      <c r="A5" s="1"/>
      <c r="B5" s="109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</row>
    <row r="6" spans="1:15" ht="137.25" customHeight="1" x14ac:dyDescent="0.25">
      <c r="A6" s="1"/>
      <c r="B6" s="107" t="s">
        <v>149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</row>
    <row r="7" spans="1:15" ht="21" customHeight="1" x14ac:dyDescent="0.2"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</row>
    <row r="8" spans="1:15" ht="12.75" customHeight="1" x14ac:dyDescent="0.25">
      <c r="A8" s="3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15" ht="12.75" customHeight="1" x14ac:dyDescent="0.25">
      <c r="A9" s="3"/>
      <c r="B9" s="3"/>
      <c r="C9" s="3"/>
      <c r="D9" s="3"/>
      <c r="E9" s="3"/>
      <c r="F9" s="3"/>
      <c r="G9" s="3"/>
      <c r="H9" s="3"/>
    </row>
    <row r="10" spans="1:15" x14ac:dyDescent="0.2">
      <c r="B10" s="75" t="s">
        <v>98</v>
      </c>
      <c r="C10" s="76"/>
      <c r="D10" s="76"/>
      <c r="E10" s="76"/>
    </row>
    <row r="11" spans="1:15" x14ac:dyDescent="0.2">
      <c r="B11" s="77" t="s">
        <v>99</v>
      </c>
      <c r="C11" s="90">
        <v>24459</v>
      </c>
      <c r="D11" s="78"/>
      <c r="E11" s="79" t="s">
        <v>100</v>
      </c>
    </row>
    <row r="12" spans="1:15" x14ac:dyDescent="0.2">
      <c r="B12" s="77" t="s">
        <v>101</v>
      </c>
      <c r="C12" s="90">
        <f>75*C11</f>
        <v>1834425</v>
      </c>
      <c r="D12" s="78"/>
      <c r="E12" s="79" t="s">
        <v>100</v>
      </c>
    </row>
    <row r="13" spans="1:15" x14ac:dyDescent="0.2">
      <c r="B13" s="77" t="s">
        <v>102</v>
      </c>
      <c r="C13" s="90">
        <f>C12*0.1</f>
        <v>183442.5</v>
      </c>
      <c r="D13" s="78"/>
      <c r="E13" s="79" t="s">
        <v>100</v>
      </c>
    </row>
    <row r="14" spans="1:15" x14ac:dyDescent="0.2">
      <c r="B14" s="77" t="s">
        <v>103</v>
      </c>
      <c r="C14" s="90">
        <f>10*C11</f>
        <v>244590</v>
      </c>
      <c r="D14" s="78"/>
      <c r="E14" s="79" t="s">
        <v>100</v>
      </c>
    </row>
    <row r="15" spans="1:15" x14ac:dyDescent="0.2">
      <c r="B15" s="77" t="s">
        <v>104</v>
      </c>
      <c r="C15" s="91">
        <f>C14*0.05</f>
        <v>12229.5</v>
      </c>
      <c r="D15" s="80"/>
      <c r="E15" s="79" t="s">
        <v>100</v>
      </c>
    </row>
    <row r="16" spans="1:15" ht="76.5" x14ac:dyDescent="0.2">
      <c r="B16" s="81" t="s">
        <v>105</v>
      </c>
      <c r="C16" s="92">
        <v>2269</v>
      </c>
      <c r="D16" s="82"/>
      <c r="E16" s="83" t="s">
        <v>100</v>
      </c>
    </row>
  </sheetData>
  <mergeCells count="5">
    <mergeCell ref="B3:F3"/>
    <mergeCell ref="B6:O6"/>
    <mergeCell ref="B7:O7"/>
    <mergeCell ref="B8:O8"/>
    <mergeCell ref="B5:O5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9"/>
  <sheetViews>
    <sheetView workbookViewId="0">
      <selection activeCell="D9" sqref="D9"/>
    </sheetView>
  </sheetViews>
  <sheetFormatPr defaultColWidth="8.7109375" defaultRowHeight="15" x14ac:dyDescent="0.25"/>
  <cols>
    <col min="1" max="1" width="5.85546875" style="17" customWidth="1"/>
    <col min="2" max="2" width="18.5703125" style="17" customWidth="1"/>
    <col min="3" max="3" width="14.5703125" style="17" customWidth="1"/>
    <col min="4" max="4" width="23.7109375" style="17" customWidth="1"/>
    <col min="5" max="6" width="8.7109375" style="17"/>
    <col min="7" max="7" width="11" style="17" customWidth="1"/>
    <col min="8" max="8" width="9.5703125" style="17" customWidth="1"/>
    <col min="9" max="9" width="10" style="17" customWidth="1"/>
    <col min="10" max="10" width="12.5703125" style="17" customWidth="1"/>
    <col min="11" max="11" width="8.7109375" style="17"/>
    <col min="12" max="12" width="10.42578125" style="17" customWidth="1"/>
    <col min="13" max="13" width="13.7109375" style="17" customWidth="1"/>
    <col min="14" max="14" width="15.42578125" style="17" customWidth="1"/>
    <col min="15" max="15" width="16" style="17" customWidth="1"/>
    <col min="16" max="16" width="19.7109375" style="17" customWidth="1"/>
    <col min="17" max="17" width="13" style="17" customWidth="1"/>
    <col min="18" max="16384" width="8.7109375" style="17"/>
  </cols>
  <sheetData>
    <row r="2" spans="1:18" x14ac:dyDescent="0.25">
      <c r="D2" s="18" t="s">
        <v>15</v>
      </c>
      <c r="I2" s="19"/>
    </row>
    <row r="3" spans="1:18" x14ac:dyDescent="0.25">
      <c r="A3" s="20"/>
      <c r="B3" s="20"/>
      <c r="C3" s="20"/>
      <c r="D3" s="20"/>
    </row>
    <row r="4" spans="1:18" x14ac:dyDescent="0.25">
      <c r="A4" s="20"/>
      <c r="B4" s="20"/>
      <c r="C4" s="20"/>
      <c r="D4" s="20"/>
    </row>
    <row r="5" spans="1:18" x14ac:dyDescent="0.25">
      <c r="A5" s="66" t="s">
        <v>76</v>
      </c>
      <c r="B5" s="52"/>
      <c r="C5" s="66"/>
      <c r="D5" s="66"/>
    </row>
    <row r="6" spans="1:18" x14ac:dyDescent="0.25">
      <c r="A6" s="42"/>
      <c r="B6" s="42"/>
      <c r="C6" s="42"/>
      <c r="D6" s="42"/>
    </row>
    <row r="7" spans="1:18" x14ac:dyDescent="0.25">
      <c r="A7" s="42">
        <v>1</v>
      </c>
      <c r="B7" s="66" t="s">
        <v>77</v>
      </c>
      <c r="C7" s="66"/>
      <c r="D7" s="66"/>
    </row>
    <row r="8" spans="1:18" x14ac:dyDescent="0.25">
      <c r="A8" s="42">
        <v>2</v>
      </c>
      <c r="B8" s="67" t="s">
        <v>16</v>
      </c>
      <c r="C8" s="67"/>
      <c r="D8" s="102">
        <f>'№ 910 Декларация '!D8</f>
        <v>111111111111</v>
      </c>
    </row>
    <row r="9" spans="1:18" x14ac:dyDescent="0.25">
      <c r="A9" s="42">
        <v>3</v>
      </c>
      <c r="B9" s="66" t="s">
        <v>106</v>
      </c>
      <c r="C9" s="66"/>
      <c r="D9" s="66" t="str">
        <f>IF('№ 910 Декларация '!K12=1,"июнь","декабрь")</f>
        <v>июнь</v>
      </c>
      <c r="E9" s="17">
        <f>'№ 910 Декларация '!N12</f>
        <v>2017</v>
      </c>
    </row>
    <row r="10" spans="1:18" x14ac:dyDescent="0.25">
      <c r="A10" s="58"/>
      <c r="B10" s="58"/>
      <c r="C10" s="58"/>
      <c r="D10" s="58"/>
    </row>
    <row r="11" spans="1:18" ht="43.5" customHeight="1" x14ac:dyDescent="0.25">
      <c r="A11" s="191" t="s">
        <v>147</v>
      </c>
      <c r="B11" s="191"/>
      <c r="C11" s="191"/>
      <c r="D11" s="191"/>
      <c r="E11" s="191"/>
    </row>
    <row r="12" spans="1:18" x14ac:dyDescent="0.25">
      <c r="A12" s="58"/>
      <c r="B12" s="58"/>
      <c r="C12" s="58"/>
      <c r="D12" s="58"/>
    </row>
    <row r="13" spans="1:18" ht="114.75" x14ac:dyDescent="0.25">
      <c r="A13" s="68" t="s">
        <v>79</v>
      </c>
      <c r="B13" s="68" t="s">
        <v>80</v>
      </c>
      <c r="C13" s="68" t="s">
        <v>81</v>
      </c>
      <c r="D13" s="68" t="s">
        <v>82</v>
      </c>
      <c r="E13" s="68" t="s">
        <v>88</v>
      </c>
      <c r="F13" s="68" t="s">
        <v>89</v>
      </c>
      <c r="G13" s="68" t="s">
        <v>90</v>
      </c>
      <c r="H13" s="68" t="s">
        <v>91</v>
      </c>
      <c r="I13" s="68" t="s">
        <v>92</v>
      </c>
      <c r="J13" s="68" t="s">
        <v>126</v>
      </c>
      <c r="K13" s="68" t="s">
        <v>93</v>
      </c>
      <c r="L13" s="68" t="s">
        <v>94</v>
      </c>
      <c r="M13" s="68" t="s">
        <v>95</v>
      </c>
      <c r="N13" s="68" t="s">
        <v>96</v>
      </c>
      <c r="O13" s="68" t="s">
        <v>97</v>
      </c>
      <c r="P13" s="68" t="s">
        <v>107</v>
      </c>
      <c r="Q13" s="68" t="s">
        <v>108</v>
      </c>
      <c r="R13" s="68" t="s">
        <v>109</v>
      </c>
    </row>
    <row r="14" spans="1:18" x14ac:dyDescent="0.25">
      <c r="A14" s="87"/>
      <c r="B14" s="87"/>
      <c r="C14" s="87"/>
      <c r="D14" s="87"/>
      <c r="E14" s="88"/>
      <c r="F14" s="22">
        <f>C14-E14-D14-K14</f>
        <v>0</v>
      </c>
      <c r="G14" s="22">
        <f>F14*10%</f>
        <v>0</v>
      </c>
      <c r="H14" s="88"/>
      <c r="I14" s="22">
        <f>IF(J14=1,0,C14-H14)</f>
        <v>0</v>
      </c>
      <c r="J14" s="88"/>
      <c r="K14" s="22">
        <f>IF(J14=1,0,I14*10%)</f>
        <v>0</v>
      </c>
      <c r="L14" s="88"/>
      <c r="M14" s="22">
        <f>IF(J14=1,0,C14-K14-L14)</f>
        <v>0</v>
      </c>
      <c r="N14" s="22">
        <f>IF(OR(M14&lt;=0,),0,MIN(MAX(введение!$C$11,M14),введение!$C$14))</f>
        <v>0</v>
      </c>
      <c r="O14" s="22">
        <f>N14*5%</f>
        <v>0</v>
      </c>
      <c r="P14" s="88"/>
      <c r="Q14" s="22">
        <f>ROUND(P14*0.05,0)</f>
        <v>0</v>
      </c>
      <c r="R14" s="22">
        <f>IF(C14=0,0,1)</f>
        <v>0</v>
      </c>
    </row>
    <row r="15" spans="1:18" x14ac:dyDescent="0.25">
      <c r="A15" s="87"/>
      <c r="B15" s="87"/>
      <c r="C15" s="87"/>
      <c r="D15" s="87"/>
      <c r="E15" s="88"/>
      <c r="F15" s="22">
        <f t="shared" ref="F15:F25" si="0">C15-E15-D15-K15</f>
        <v>0</v>
      </c>
      <c r="G15" s="97">
        <f t="shared" ref="G15:G25" si="1">F15*10%</f>
        <v>0</v>
      </c>
      <c r="H15" s="88"/>
      <c r="I15" s="22">
        <f t="shared" ref="I15:I25" si="2">IF(J15=1,0,C15-H15)</f>
        <v>0</v>
      </c>
      <c r="J15" s="88"/>
      <c r="K15" s="22">
        <f>IF(J15=1,0,I15*10%)</f>
        <v>0</v>
      </c>
      <c r="L15" s="88"/>
      <c r="M15" s="22">
        <f t="shared" ref="M15:M25" si="3">IF(J15=1,0,C15-K15-L15)</f>
        <v>0</v>
      </c>
      <c r="N15" s="22">
        <f>IF(OR(M15&lt;=0,),0,MIN(MAX(введение!$C$11,M15),введение!$C$14))</f>
        <v>0</v>
      </c>
      <c r="O15" s="22">
        <f t="shared" ref="O15:O25" si="4">N15*5%</f>
        <v>0</v>
      </c>
      <c r="P15" s="88"/>
      <c r="Q15" s="22">
        <f t="shared" ref="Q15:Q25" si="5">ROUND(P15*0.05,0)</f>
        <v>0</v>
      </c>
      <c r="R15" s="22">
        <f t="shared" ref="R15:R25" si="6">IF(C15=0,0,1)</f>
        <v>0</v>
      </c>
    </row>
    <row r="16" spans="1:18" x14ac:dyDescent="0.25">
      <c r="A16" s="87"/>
      <c r="B16" s="87"/>
      <c r="C16" s="87"/>
      <c r="D16" s="87"/>
      <c r="E16" s="88"/>
      <c r="F16" s="22">
        <f t="shared" si="0"/>
        <v>0</v>
      </c>
      <c r="G16" s="97">
        <f t="shared" si="1"/>
        <v>0</v>
      </c>
      <c r="H16" s="88"/>
      <c r="I16" s="22">
        <f t="shared" si="2"/>
        <v>0</v>
      </c>
      <c r="J16" s="88"/>
      <c r="K16" s="22">
        <f t="shared" ref="K16:K25" si="7">IF(J16=1,0,I16*10%)</f>
        <v>0</v>
      </c>
      <c r="L16" s="88"/>
      <c r="M16" s="22">
        <f t="shared" si="3"/>
        <v>0</v>
      </c>
      <c r="N16" s="22">
        <f>IF(OR(M16&lt;=0,),0,MIN(MAX(введение!$C$11,M16),введение!$C$14))</f>
        <v>0</v>
      </c>
      <c r="O16" s="22">
        <f t="shared" si="4"/>
        <v>0</v>
      </c>
      <c r="P16" s="88"/>
      <c r="Q16" s="22">
        <f t="shared" si="5"/>
        <v>0</v>
      </c>
      <c r="R16" s="22">
        <f t="shared" si="6"/>
        <v>0</v>
      </c>
    </row>
    <row r="17" spans="1:18" x14ac:dyDescent="0.25">
      <c r="A17" s="87"/>
      <c r="B17" s="87"/>
      <c r="C17" s="87"/>
      <c r="D17" s="87"/>
      <c r="E17" s="88"/>
      <c r="F17" s="22">
        <f t="shared" si="0"/>
        <v>0</v>
      </c>
      <c r="G17" s="97">
        <f t="shared" si="1"/>
        <v>0</v>
      </c>
      <c r="H17" s="88"/>
      <c r="I17" s="22">
        <f t="shared" si="2"/>
        <v>0</v>
      </c>
      <c r="J17" s="88"/>
      <c r="K17" s="22">
        <f t="shared" si="7"/>
        <v>0</v>
      </c>
      <c r="L17" s="88"/>
      <c r="M17" s="22">
        <f t="shared" si="3"/>
        <v>0</v>
      </c>
      <c r="N17" s="22">
        <f>IF(OR(M17&lt;=0,),0,MIN(MAX(введение!$C$11,M17),введение!$C$14))</f>
        <v>0</v>
      </c>
      <c r="O17" s="22">
        <f t="shared" si="4"/>
        <v>0</v>
      </c>
      <c r="P17" s="88"/>
      <c r="Q17" s="22">
        <f t="shared" si="5"/>
        <v>0</v>
      </c>
      <c r="R17" s="22">
        <f t="shared" si="6"/>
        <v>0</v>
      </c>
    </row>
    <row r="18" spans="1:18" x14ac:dyDescent="0.25">
      <c r="A18" s="87"/>
      <c r="B18" s="87"/>
      <c r="C18" s="87"/>
      <c r="D18" s="87"/>
      <c r="E18" s="88"/>
      <c r="F18" s="22">
        <f t="shared" si="0"/>
        <v>0</v>
      </c>
      <c r="G18" s="97">
        <f t="shared" si="1"/>
        <v>0</v>
      </c>
      <c r="H18" s="88"/>
      <c r="I18" s="22">
        <f t="shared" si="2"/>
        <v>0</v>
      </c>
      <c r="J18" s="88"/>
      <c r="K18" s="22">
        <f t="shared" si="7"/>
        <v>0</v>
      </c>
      <c r="L18" s="88"/>
      <c r="M18" s="22">
        <f t="shared" si="3"/>
        <v>0</v>
      </c>
      <c r="N18" s="22">
        <f>IF(OR(M18&lt;=0,),0,MIN(MAX(введение!$C$11,M18),введение!$C$14))</f>
        <v>0</v>
      </c>
      <c r="O18" s="22">
        <f t="shared" si="4"/>
        <v>0</v>
      </c>
      <c r="P18" s="88"/>
      <c r="Q18" s="22">
        <f t="shared" si="5"/>
        <v>0</v>
      </c>
      <c r="R18" s="22">
        <f t="shared" si="6"/>
        <v>0</v>
      </c>
    </row>
    <row r="19" spans="1:18" x14ac:dyDescent="0.25">
      <c r="A19" s="87"/>
      <c r="B19" s="87"/>
      <c r="C19" s="87"/>
      <c r="D19" s="87"/>
      <c r="E19" s="88"/>
      <c r="F19" s="22">
        <f t="shared" si="0"/>
        <v>0</v>
      </c>
      <c r="G19" s="97">
        <f t="shared" si="1"/>
        <v>0</v>
      </c>
      <c r="H19" s="88"/>
      <c r="I19" s="22">
        <f t="shared" si="2"/>
        <v>0</v>
      </c>
      <c r="J19" s="88"/>
      <c r="K19" s="22">
        <f t="shared" si="7"/>
        <v>0</v>
      </c>
      <c r="L19" s="88"/>
      <c r="M19" s="22">
        <f t="shared" si="3"/>
        <v>0</v>
      </c>
      <c r="N19" s="22">
        <f>IF(OR(M19&lt;=0,),0,MIN(MAX(введение!$C$11,M19),введение!$C$14))</f>
        <v>0</v>
      </c>
      <c r="O19" s="22">
        <f t="shared" si="4"/>
        <v>0</v>
      </c>
      <c r="P19" s="88"/>
      <c r="Q19" s="22">
        <f t="shared" si="5"/>
        <v>0</v>
      </c>
      <c r="R19" s="22">
        <f t="shared" si="6"/>
        <v>0</v>
      </c>
    </row>
    <row r="20" spans="1:18" x14ac:dyDescent="0.25">
      <c r="A20" s="87"/>
      <c r="B20" s="87"/>
      <c r="C20" s="87"/>
      <c r="D20" s="87"/>
      <c r="E20" s="88"/>
      <c r="F20" s="22">
        <f t="shared" si="0"/>
        <v>0</v>
      </c>
      <c r="G20" s="97">
        <f t="shared" si="1"/>
        <v>0</v>
      </c>
      <c r="H20" s="88"/>
      <c r="I20" s="22">
        <f t="shared" si="2"/>
        <v>0</v>
      </c>
      <c r="J20" s="88"/>
      <c r="K20" s="22">
        <f t="shared" si="7"/>
        <v>0</v>
      </c>
      <c r="L20" s="88"/>
      <c r="M20" s="22">
        <f t="shared" si="3"/>
        <v>0</v>
      </c>
      <c r="N20" s="22">
        <f>IF(OR(M20&lt;=0,),0,MIN(MAX(введение!$C$11,M20),введение!$C$14))</f>
        <v>0</v>
      </c>
      <c r="O20" s="22">
        <f t="shared" si="4"/>
        <v>0</v>
      </c>
      <c r="P20" s="88"/>
      <c r="Q20" s="22">
        <f t="shared" si="5"/>
        <v>0</v>
      </c>
      <c r="R20" s="22">
        <f t="shared" si="6"/>
        <v>0</v>
      </c>
    </row>
    <row r="21" spans="1:18" x14ac:dyDescent="0.25">
      <c r="A21" s="87"/>
      <c r="B21" s="87"/>
      <c r="C21" s="87"/>
      <c r="D21" s="87"/>
      <c r="E21" s="88"/>
      <c r="F21" s="22">
        <f t="shared" si="0"/>
        <v>0</v>
      </c>
      <c r="G21" s="97">
        <f t="shared" si="1"/>
        <v>0</v>
      </c>
      <c r="H21" s="88"/>
      <c r="I21" s="22">
        <f t="shared" si="2"/>
        <v>0</v>
      </c>
      <c r="J21" s="88"/>
      <c r="K21" s="22">
        <f t="shared" si="7"/>
        <v>0</v>
      </c>
      <c r="L21" s="88"/>
      <c r="M21" s="22">
        <f t="shared" si="3"/>
        <v>0</v>
      </c>
      <c r="N21" s="22">
        <f>IF(OR(M21&lt;=0,),0,MIN(MAX(введение!$C$11,M21),введение!$C$14))</f>
        <v>0</v>
      </c>
      <c r="O21" s="22">
        <f t="shared" si="4"/>
        <v>0</v>
      </c>
      <c r="P21" s="88"/>
      <c r="Q21" s="22">
        <f t="shared" si="5"/>
        <v>0</v>
      </c>
      <c r="R21" s="22">
        <f t="shared" si="6"/>
        <v>0</v>
      </c>
    </row>
    <row r="22" spans="1:18" x14ac:dyDescent="0.25">
      <c r="A22" s="87"/>
      <c r="B22" s="87"/>
      <c r="C22" s="87"/>
      <c r="D22" s="87"/>
      <c r="E22" s="88"/>
      <c r="F22" s="22">
        <f t="shared" si="0"/>
        <v>0</v>
      </c>
      <c r="G22" s="97">
        <f t="shared" si="1"/>
        <v>0</v>
      </c>
      <c r="H22" s="88"/>
      <c r="I22" s="22">
        <f t="shared" si="2"/>
        <v>0</v>
      </c>
      <c r="J22" s="88"/>
      <c r="K22" s="22">
        <f t="shared" si="7"/>
        <v>0</v>
      </c>
      <c r="L22" s="88"/>
      <c r="M22" s="22">
        <f t="shared" si="3"/>
        <v>0</v>
      </c>
      <c r="N22" s="22">
        <f>IF(OR(M22&lt;=0,),0,MIN(MAX(введение!$C$11,M22),введение!$C$14))</f>
        <v>0</v>
      </c>
      <c r="O22" s="22">
        <f t="shared" si="4"/>
        <v>0</v>
      </c>
      <c r="P22" s="88"/>
      <c r="Q22" s="22">
        <f t="shared" si="5"/>
        <v>0</v>
      </c>
      <c r="R22" s="22">
        <f t="shared" si="6"/>
        <v>0</v>
      </c>
    </row>
    <row r="23" spans="1:18" x14ac:dyDescent="0.25">
      <c r="A23" s="87"/>
      <c r="B23" s="87"/>
      <c r="C23" s="87"/>
      <c r="D23" s="87"/>
      <c r="E23" s="88"/>
      <c r="F23" s="22">
        <f t="shared" si="0"/>
        <v>0</v>
      </c>
      <c r="G23" s="97">
        <f t="shared" si="1"/>
        <v>0</v>
      </c>
      <c r="H23" s="88"/>
      <c r="I23" s="22">
        <f t="shared" si="2"/>
        <v>0</v>
      </c>
      <c r="J23" s="88"/>
      <c r="K23" s="22">
        <f t="shared" si="7"/>
        <v>0</v>
      </c>
      <c r="L23" s="88"/>
      <c r="M23" s="22">
        <f t="shared" si="3"/>
        <v>0</v>
      </c>
      <c r="N23" s="22">
        <f>IF(OR(M23&lt;=0,),0,MIN(MAX(введение!$C$11,M23),введение!$C$14))</f>
        <v>0</v>
      </c>
      <c r="O23" s="22">
        <f t="shared" si="4"/>
        <v>0</v>
      </c>
      <c r="P23" s="88"/>
      <c r="Q23" s="22">
        <f t="shared" si="5"/>
        <v>0</v>
      </c>
      <c r="R23" s="22">
        <f t="shared" si="6"/>
        <v>0</v>
      </c>
    </row>
    <row r="24" spans="1:18" x14ac:dyDescent="0.25">
      <c r="A24" s="87"/>
      <c r="B24" s="87"/>
      <c r="C24" s="87"/>
      <c r="D24" s="87"/>
      <c r="E24" s="88"/>
      <c r="F24" s="22">
        <f t="shared" si="0"/>
        <v>0</v>
      </c>
      <c r="G24" s="97">
        <f t="shared" si="1"/>
        <v>0</v>
      </c>
      <c r="H24" s="88"/>
      <c r="I24" s="22">
        <f t="shared" si="2"/>
        <v>0</v>
      </c>
      <c r="J24" s="88"/>
      <c r="K24" s="22">
        <f t="shared" si="7"/>
        <v>0</v>
      </c>
      <c r="L24" s="88"/>
      <c r="M24" s="22">
        <f t="shared" si="3"/>
        <v>0</v>
      </c>
      <c r="N24" s="22">
        <f>IF(OR(M24&lt;=0,),0,MIN(MAX(введение!$C$11,M24),введение!$C$14))</f>
        <v>0</v>
      </c>
      <c r="O24" s="22">
        <f t="shared" si="4"/>
        <v>0</v>
      </c>
      <c r="P24" s="88"/>
      <c r="Q24" s="22">
        <f t="shared" si="5"/>
        <v>0</v>
      </c>
      <c r="R24" s="22">
        <f t="shared" si="6"/>
        <v>0</v>
      </c>
    </row>
    <row r="25" spans="1:18" x14ac:dyDescent="0.25">
      <c r="A25" s="87"/>
      <c r="B25" s="87"/>
      <c r="C25" s="87"/>
      <c r="D25" s="87"/>
      <c r="E25" s="88"/>
      <c r="F25" s="22">
        <f t="shared" si="0"/>
        <v>0</v>
      </c>
      <c r="G25" s="97">
        <f t="shared" si="1"/>
        <v>0</v>
      </c>
      <c r="H25" s="88"/>
      <c r="I25" s="22">
        <f t="shared" si="2"/>
        <v>0</v>
      </c>
      <c r="J25" s="88"/>
      <c r="K25" s="22">
        <f t="shared" si="7"/>
        <v>0</v>
      </c>
      <c r="L25" s="88"/>
      <c r="M25" s="22">
        <f t="shared" si="3"/>
        <v>0</v>
      </c>
      <c r="N25" s="22">
        <f>IF(OR(M25&lt;=0,),0,MIN(MAX(введение!$C$11,M25),введение!$C$14))</f>
        <v>0</v>
      </c>
      <c r="O25" s="22">
        <f t="shared" si="4"/>
        <v>0</v>
      </c>
      <c r="P25" s="88"/>
      <c r="Q25" s="22">
        <f t="shared" si="5"/>
        <v>0</v>
      </c>
      <c r="R25" s="22">
        <f t="shared" si="6"/>
        <v>0</v>
      </c>
    </row>
    <row r="26" spans="1:18" x14ac:dyDescent="0.25">
      <c r="A26" s="192" t="s">
        <v>83</v>
      </c>
      <c r="B26" s="193"/>
      <c r="C26" s="23">
        <f>SUM(C14:C25)</f>
        <v>0</v>
      </c>
      <c r="D26" s="23">
        <f t="shared" ref="D26:Q26" si="8">SUM(D14:D25)</f>
        <v>0</v>
      </c>
      <c r="E26" s="23">
        <f t="shared" si="8"/>
        <v>0</v>
      </c>
      <c r="F26" s="23">
        <f t="shared" si="8"/>
        <v>0</v>
      </c>
      <c r="G26" s="23">
        <f t="shared" si="8"/>
        <v>0</v>
      </c>
      <c r="H26" s="23">
        <f t="shared" si="8"/>
        <v>0</v>
      </c>
      <c r="I26" s="23">
        <f t="shared" si="8"/>
        <v>0</v>
      </c>
      <c r="J26" s="23"/>
      <c r="K26" s="23">
        <f>SUM(K14:K25)</f>
        <v>0</v>
      </c>
      <c r="L26" s="23">
        <f t="shared" si="8"/>
        <v>0</v>
      </c>
      <c r="M26" s="23">
        <f t="shared" si="8"/>
        <v>0</v>
      </c>
      <c r="N26" s="23">
        <f t="shared" si="8"/>
        <v>0</v>
      </c>
      <c r="O26" s="23">
        <f t="shared" si="8"/>
        <v>0</v>
      </c>
      <c r="P26" s="23">
        <f t="shared" si="8"/>
        <v>0</v>
      </c>
      <c r="Q26" s="23">
        <f t="shared" si="8"/>
        <v>0</v>
      </c>
      <c r="R26" s="23">
        <f>SUM(R14:R25)</f>
        <v>0</v>
      </c>
    </row>
    <row r="27" spans="1:18" x14ac:dyDescent="0.25">
      <c r="A27" s="58"/>
      <c r="B27" s="58"/>
      <c r="C27" s="58"/>
      <c r="D27" s="58"/>
    </row>
    <row r="28" spans="1:18" x14ac:dyDescent="0.25">
      <c r="A28" s="51"/>
      <c r="B28" s="51"/>
      <c r="C28" s="52"/>
      <c r="D28" s="52"/>
    </row>
    <row r="29" spans="1:18" x14ac:dyDescent="0.25">
      <c r="A29" s="53" t="s">
        <v>71</v>
      </c>
      <c r="B29" s="44"/>
      <c r="C29"/>
      <c r="D29"/>
    </row>
    <row r="30" spans="1:18" x14ac:dyDescent="0.25">
      <c r="A30" s="44"/>
      <c r="B30" s="44"/>
      <c r="C30"/>
      <c r="D30"/>
    </row>
    <row r="31" spans="1:18" x14ac:dyDescent="0.25">
      <c r="A31" s="51"/>
      <c r="B31" s="51"/>
      <c r="C31" s="52"/>
      <c r="D31" s="52"/>
    </row>
    <row r="32" spans="1:18" x14ac:dyDescent="0.25">
      <c r="A32" s="53" t="s">
        <v>72</v>
      </c>
      <c r="B32" s="44"/>
      <c r="C32"/>
      <c r="D32"/>
    </row>
    <row r="33" spans="1:4" x14ac:dyDescent="0.25">
      <c r="A33" s="44"/>
      <c r="B33" s="44"/>
      <c r="C33"/>
      <c r="D33"/>
    </row>
    <row r="34" spans="1:4" x14ac:dyDescent="0.25">
      <c r="A34" s="51"/>
      <c r="B34" s="51"/>
      <c r="C34" s="52"/>
      <c r="D34" s="52"/>
    </row>
    <row r="35" spans="1:4" x14ac:dyDescent="0.25">
      <c r="A35" s="53" t="s">
        <v>84</v>
      </c>
      <c r="B35" s="44"/>
      <c r="C35"/>
      <c r="D35"/>
    </row>
    <row r="36" spans="1:4" x14ac:dyDescent="0.25">
      <c r="A36" s="44"/>
      <c r="B36" s="44"/>
      <c r="C36"/>
      <c r="D36"/>
    </row>
    <row r="37" spans="1:4" x14ac:dyDescent="0.25">
      <c r="A37" s="51"/>
      <c r="B37" s="51"/>
      <c r="C37" s="52"/>
      <c r="D37"/>
    </row>
    <row r="38" spans="1:4" x14ac:dyDescent="0.25">
      <c r="A38" s="53" t="s">
        <v>73</v>
      </c>
      <c r="B38" s="44"/>
      <c r="C38"/>
      <c r="D38"/>
    </row>
    <row r="39" spans="1:4" x14ac:dyDescent="0.25">
      <c r="A39" s="58"/>
      <c r="B39" s="58"/>
      <c r="C39" s="58"/>
      <c r="D39" s="58"/>
    </row>
  </sheetData>
  <mergeCells count="2">
    <mergeCell ref="A11:E11"/>
    <mergeCell ref="A26:B26"/>
  </mergeCells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H17" sqref="H17:K20"/>
    </sheetView>
  </sheetViews>
  <sheetFormatPr defaultColWidth="8.7109375" defaultRowHeight="15" x14ac:dyDescent="0.25"/>
  <cols>
    <col min="1" max="1" width="3.7109375" style="17" customWidth="1"/>
    <col min="2" max="2" width="24.5703125" style="17" customWidth="1"/>
    <col min="3" max="7" width="17.28515625" style="17" customWidth="1"/>
    <col min="8" max="9" width="14.5703125" style="17" customWidth="1"/>
    <col min="10" max="10" width="13.5703125" style="17" customWidth="1"/>
    <col min="11" max="11" width="12.42578125" style="17" customWidth="1"/>
    <col min="12" max="12" width="15.5703125" style="17" customWidth="1"/>
    <col min="13" max="13" width="8.7109375" style="17"/>
    <col min="14" max="14" width="18.140625" style="17" customWidth="1"/>
    <col min="15" max="16384" width="8.7109375" style="17"/>
  </cols>
  <sheetData>
    <row r="1" spans="1:12" x14ac:dyDescent="0.25">
      <c r="B1" s="194" t="s">
        <v>5</v>
      </c>
      <c r="C1" s="194"/>
      <c r="D1" s="194"/>
      <c r="E1" s="194"/>
      <c r="F1" s="194"/>
      <c r="G1" s="194"/>
    </row>
    <row r="2" spans="1:12" ht="15" customHeight="1" x14ac:dyDescent="0.25">
      <c r="A2" s="42">
        <v>1</v>
      </c>
      <c r="B2" s="66" t="s">
        <v>77</v>
      </c>
      <c r="C2" s="43"/>
      <c r="D2" s="43"/>
      <c r="E2" s="43"/>
      <c r="F2" s="43"/>
      <c r="G2" s="43"/>
      <c r="H2" s="55"/>
      <c r="I2" s="55"/>
      <c r="K2" s="21" t="s">
        <v>15</v>
      </c>
      <c r="L2" s="19"/>
    </row>
    <row r="3" spans="1:12" x14ac:dyDescent="0.25">
      <c r="A3" s="42">
        <v>2</v>
      </c>
      <c r="B3" s="67" t="s">
        <v>16</v>
      </c>
      <c r="C3" s="43">
        <f>'№ 910 Декларация '!D8</f>
        <v>111111111111</v>
      </c>
      <c r="D3" s="43"/>
      <c r="E3" s="43"/>
      <c r="F3" s="43"/>
      <c r="G3" s="43"/>
      <c r="H3" s="55"/>
      <c r="I3" s="55"/>
    </row>
    <row r="4" spans="1:12" x14ac:dyDescent="0.25">
      <c r="A4" s="42">
        <v>3</v>
      </c>
      <c r="B4" s="66" t="s">
        <v>86</v>
      </c>
      <c r="C4" s="66">
        <f>'№ 910 Декларация '!K12</f>
        <v>1</v>
      </c>
      <c r="D4" s="66" t="s">
        <v>19</v>
      </c>
      <c r="E4" s="66">
        <f>'№ 910 Декларация '!N12</f>
        <v>2017</v>
      </c>
      <c r="F4" s="66"/>
      <c r="G4" s="66"/>
      <c r="H4" s="65"/>
      <c r="I4" s="55"/>
      <c r="J4" s="55"/>
    </row>
    <row r="5" spans="1:12" x14ac:dyDescent="0.25">
      <c r="A5" s="58"/>
      <c r="B5" s="58"/>
      <c r="C5" s="58"/>
      <c r="D5" s="58"/>
      <c r="E5" s="58"/>
      <c r="F5" s="58"/>
      <c r="G5" s="58"/>
      <c r="H5" s="58"/>
      <c r="I5" s="58"/>
    </row>
    <row r="6" spans="1:12" ht="27" customHeight="1" x14ac:dyDescent="0.25">
      <c r="A6" s="191" t="s">
        <v>87</v>
      </c>
      <c r="B6" s="191"/>
      <c r="C6" s="191"/>
      <c r="D6" s="191"/>
      <c r="E6" s="191"/>
      <c r="F6" s="191"/>
      <c r="G6" s="191"/>
      <c r="H6" s="191"/>
      <c r="I6" s="70"/>
    </row>
    <row r="7" spans="1:12" x14ac:dyDescent="0.25">
      <c r="A7" s="58"/>
      <c r="B7" s="58"/>
      <c r="C7" s="58"/>
      <c r="D7" s="58"/>
      <c r="E7" s="58"/>
      <c r="F7" s="58"/>
      <c r="G7" s="58"/>
      <c r="H7" s="58"/>
      <c r="I7" s="58"/>
    </row>
    <row r="8" spans="1:12" ht="76.5" x14ac:dyDescent="0.25">
      <c r="A8" s="71"/>
      <c r="B8" s="72" t="s">
        <v>67</v>
      </c>
      <c r="C8" s="68" t="s">
        <v>81</v>
      </c>
      <c r="D8" s="68" t="s">
        <v>121</v>
      </c>
      <c r="E8" s="68" t="s">
        <v>120</v>
      </c>
      <c r="F8" s="68" t="s">
        <v>123</v>
      </c>
      <c r="G8" s="68" t="s">
        <v>122</v>
      </c>
      <c r="H8" s="46" t="s">
        <v>143</v>
      </c>
      <c r="I8" s="68" t="s">
        <v>124</v>
      </c>
      <c r="J8" s="68" t="s">
        <v>118</v>
      </c>
      <c r="K8" s="68" t="s">
        <v>119</v>
      </c>
    </row>
    <row r="9" spans="1:12" x14ac:dyDescent="0.25">
      <c r="A9" s="71"/>
      <c r="B9" s="73" t="s">
        <v>112</v>
      </c>
      <c r="C9" s="68">
        <f>'№ 1доход '!C14+'№ 1доход '!D14+'№ 1доход '!E14</f>
        <v>0</v>
      </c>
      <c r="D9" s="68">
        <f t="shared" ref="D9:D14" si="0">C9*3%</f>
        <v>0</v>
      </c>
      <c r="E9" s="68" t="e">
        <f>IF('№ 910 Декларация '!$L$42&gt;=2*21364,D9*('№ 910 Декларация '!$L$40-1)*0.015,0)</f>
        <v>#DIV/0!</v>
      </c>
      <c r="F9" s="68" t="e">
        <f>G9/2</f>
        <v>#DIV/0!</v>
      </c>
      <c r="G9" s="68" t="e">
        <f t="shared" ref="G9:G14" si="1">D9-E9</f>
        <v>#DIV/0!</v>
      </c>
      <c r="H9" s="88"/>
      <c r="I9" s="68">
        <f t="shared" ref="I9:I14" si="2">H9*5%</f>
        <v>0</v>
      </c>
      <c r="J9" s="88"/>
      <c r="K9" s="22">
        <f t="shared" ref="K9:K14" si="3">J9*10%</f>
        <v>0</v>
      </c>
    </row>
    <row r="10" spans="1:12" x14ac:dyDescent="0.25">
      <c r="A10" s="71"/>
      <c r="B10" s="73" t="s">
        <v>113</v>
      </c>
      <c r="C10" s="68">
        <f>'№ 1доход '!C15+'№ 1доход '!D15+'№ 1доход '!E15</f>
        <v>0</v>
      </c>
      <c r="D10" s="68">
        <f t="shared" si="0"/>
        <v>0</v>
      </c>
      <c r="E10" s="68" t="e">
        <f>IF('№ 910 Декларация '!$L$42&gt;=2*21364,D10*('№ 910 Декларация '!$L$40-1)*0.015,0)</f>
        <v>#DIV/0!</v>
      </c>
      <c r="F10" s="68" t="e">
        <f t="shared" ref="F10:F14" si="4">G10/2</f>
        <v>#DIV/0!</v>
      </c>
      <c r="G10" s="68" t="e">
        <f t="shared" si="1"/>
        <v>#DIV/0!</v>
      </c>
      <c r="H10" s="88"/>
      <c r="I10" s="68">
        <f t="shared" si="2"/>
        <v>0</v>
      </c>
      <c r="J10" s="88"/>
      <c r="K10" s="22">
        <f t="shared" si="3"/>
        <v>0</v>
      </c>
    </row>
    <row r="11" spans="1:12" x14ac:dyDescent="0.25">
      <c r="A11" s="71"/>
      <c r="B11" s="73" t="s">
        <v>114</v>
      </c>
      <c r="C11" s="68">
        <f>'№ 1доход '!C16+'№ 1доход '!D16+'№ 1доход '!E16</f>
        <v>0</v>
      </c>
      <c r="D11" s="68">
        <f t="shared" si="0"/>
        <v>0</v>
      </c>
      <c r="E11" s="68" t="e">
        <f>IF('№ 910 Декларация '!$L$42&gt;=2*21364,D11*('№ 910 Декларация '!$L$40-1)*0.015,0)</f>
        <v>#DIV/0!</v>
      </c>
      <c r="F11" s="68" t="e">
        <f t="shared" si="4"/>
        <v>#DIV/0!</v>
      </c>
      <c r="G11" s="68" t="e">
        <f t="shared" si="1"/>
        <v>#DIV/0!</v>
      </c>
      <c r="H11" s="88"/>
      <c r="I11" s="68">
        <f t="shared" si="2"/>
        <v>0</v>
      </c>
      <c r="J11" s="88"/>
      <c r="K11" s="22">
        <f t="shared" si="3"/>
        <v>0</v>
      </c>
    </row>
    <row r="12" spans="1:12" x14ac:dyDescent="0.25">
      <c r="A12" s="71"/>
      <c r="B12" s="73" t="s">
        <v>115</v>
      </c>
      <c r="C12" s="68">
        <f>'№ 1доход '!C17+'№ 1доход '!D17+'№ 1доход '!E17</f>
        <v>0</v>
      </c>
      <c r="D12" s="68">
        <f t="shared" si="0"/>
        <v>0</v>
      </c>
      <c r="E12" s="68" t="e">
        <f>IF('№ 910 Декларация '!$L$42&gt;=2*21364,D12*('№ 910 Декларация '!$L$40-1)*0.015,0)</f>
        <v>#DIV/0!</v>
      </c>
      <c r="F12" s="68" t="e">
        <f t="shared" si="4"/>
        <v>#DIV/0!</v>
      </c>
      <c r="G12" s="68" t="e">
        <f t="shared" si="1"/>
        <v>#DIV/0!</v>
      </c>
      <c r="H12" s="88"/>
      <c r="I12" s="68">
        <f t="shared" si="2"/>
        <v>0</v>
      </c>
      <c r="J12" s="88"/>
      <c r="K12" s="22">
        <f t="shared" si="3"/>
        <v>0</v>
      </c>
    </row>
    <row r="13" spans="1:12" x14ac:dyDescent="0.25">
      <c r="A13" s="71"/>
      <c r="B13" s="73" t="s">
        <v>116</v>
      </c>
      <c r="C13" s="68">
        <f>'№ 1доход '!C18+'№ 1доход '!D18+'№ 1доход '!E18</f>
        <v>0</v>
      </c>
      <c r="D13" s="68">
        <f t="shared" si="0"/>
        <v>0</v>
      </c>
      <c r="E13" s="68" t="e">
        <f>IF('№ 910 Декларация '!$L$42&gt;=2*21364,D13*('№ 910 Декларация '!$L$40-1)*0.015,0)</f>
        <v>#DIV/0!</v>
      </c>
      <c r="F13" s="68" t="e">
        <f t="shared" si="4"/>
        <v>#DIV/0!</v>
      </c>
      <c r="G13" s="68" t="e">
        <f t="shared" si="1"/>
        <v>#DIV/0!</v>
      </c>
      <c r="H13" s="88"/>
      <c r="I13" s="68">
        <f t="shared" si="2"/>
        <v>0</v>
      </c>
      <c r="J13" s="88"/>
      <c r="K13" s="22">
        <f t="shared" si="3"/>
        <v>0</v>
      </c>
    </row>
    <row r="14" spans="1:12" x14ac:dyDescent="0.25">
      <c r="A14" s="71"/>
      <c r="B14" s="73" t="s">
        <v>117</v>
      </c>
      <c r="C14" s="68">
        <f>'№ 1доход '!C19+'№ 1доход '!D19+'№ 1доход '!E19</f>
        <v>0</v>
      </c>
      <c r="D14" s="68">
        <f t="shared" si="0"/>
        <v>0</v>
      </c>
      <c r="E14" s="68" t="e">
        <f>IF('№ 910 Декларация '!$L$42&gt;=2*21364,D14*('№ 910 Декларация '!$L$40-1)*0.015,0)</f>
        <v>#DIV/0!</v>
      </c>
      <c r="F14" s="68" t="e">
        <f t="shared" si="4"/>
        <v>#DIV/0!</v>
      </c>
      <c r="G14" s="68" t="e">
        <f t="shared" si="1"/>
        <v>#DIV/0!</v>
      </c>
      <c r="H14" s="88"/>
      <c r="I14" s="68">
        <f t="shared" si="2"/>
        <v>0</v>
      </c>
      <c r="J14" s="88"/>
      <c r="K14" s="22">
        <f t="shared" si="3"/>
        <v>0</v>
      </c>
    </row>
    <row r="15" spans="1:12" x14ac:dyDescent="0.25">
      <c r="A15" s="58"/>
      <c r="B15" s="69" t="s">
        <v>83</v>
      </c>
      <c r="C15" s="62">
        <f t="shared" ref="C15:K15" si="5">SUM(C9:C14)</f>
        <v>0</v>
      </c>
      <c r="D15" s="62">
        <f t="shared" si="5"/>
        <v>0</v>
      </c>
      <c r="E15" s="62" t="e">
        <f t="shared" si="5"/>
        <v>#DIV/0!</v>
      </c>
      <c r="F15" s="62" t="e">
        <f t="shared" si="5"/>
        <v>#DIV/0!</v>
      </c>
      <c r="G15" s="62" t="e">
        <f t="shared" si="5"/>
        <v>#DIV/0!</v>
      </c>
      <c r="H15" s="96">
        <f>SUM(H9:H14)</f>
        <v>0</v>
      </c>
      <c r="I15" s="48">
        <f t="shared" si="5"/>
        <v>0</v>
      </c>
      <c r="J15" s="62">
        <f t="shared" si="5"/>
        <v>0</v>
      </c>
      <c r="K15" s="62">
        <f t="shared" si="5"/>
        <v>0</v>
      </c>
    </row>
    <row r="16" spans="1:12" x14ac:dyDescent="0.25">
      <c r="A16" s="58"/>
      <c r="B16" s="58"/>
      <c r="C16" s="58"/>
      <c r="D16" s="58"/>
      <c r="E16" s="58"/>
      <c r="F16" s="58"/>
      <c r="G16" s="58"/>
      <c r="H16" s="58"/>
      <c r="I16" s="58"/>
    </row>
    <row r="17" spans="1:11" x14ac:dyDescent="0.25">
      <c r="A17" s="74"/>
      <c r="B17" s="51"/>
      <c r="C17" s="52"/>
      <c r="D17" s="52"/>
      <c r="E17" s="52"/>
      <c r="F17" s="52"/>
      <c r="G17" s="52"/>
      <c r="H17" s="195"/>
      <c r="I17" s="195"/>
      <c r="J17" s="195"/>
      <c r="K17" s="195"/>
    </row>
    <row r="18" spans="1:11" x14ac:dyDescent="0.25">
      <c r="A18" s="53" t="s">
        <v>71</v>
      </c>
      <c r="B18" s="44"/>
      <c r="C18"/>
      <c r="D18"/>
      <c r="E18"/>
      <c r="F18"/>
      <c r="G18"/>
      <c r="H18" s="195"/>
      <c r="I18" s="195"/>
      <c r="J18" s="195"/>
      <c r="K18" s="195"/>
    </row>
    <row r="19" spans="1:11" x14ac:dyDescent="0.25">
      <c r="A19" s="44"/>
      <c r="B19" s="44"/>
      <c r="C19"/>
      <c r="D19"/>
      <c r="E19"/>
      <c r="F19"/>
      <c r="G19"/>
      <c r="H19" s="195"/>
      <c r="I19" s="195"/>
      <c r="J19" s="195"/>
      <c r="K19" s="195"/>
    </row>
    <row r="20" spans="1:11" x14ac:dyDescent="0.25">
      <c r="A20" s="51"/>
      <c r="B20" s="51"/>
      <c r="C20" s="52"/>
      <c r="D20" s="52"/>
      <c r="E20" s="52"/>
      <c r="F20" s="52"/>
      <c r="G20" s="52"/>
      <c r="H20" s="195"/>
      <c r="I20" s="195"/>
      <c r="J20" s="195"/>
      <c r="K20" s="195"/>
    </row>
    <row r="21" spans="1:11" x14ac:dyDescent="0.25">
      <c r="A21" s="53" t="s">
        <v>72</v>
      </c>
      <c r="B21" s="44"/>
      <c r="C21"/>
      <c r="D21"/>
      <c r="E21"/>
      <c r="F21"/>
      <c r="G21"/>
      <c r="H21"/>
      <c r="I21"/>
    </row>
    <row r="22" spans="1:11" x14ac:dyDescent="0.25">
      <c r="A22" s="44"/>
      <c r="B22" s="44"/>
      <c r="C22"/>
      <c r="D22"/>
      <c r="E22"/>
      <c r="F22"/>
      <c r="G22"/>
      <c r="H22"/>
      <c r="I22"/>
    </row>
    <row r="23" spans="1:11" x14ac:dyDescent="0.25">
      <c r="A23" s="185"/>
      <c r="B23" s="185"/>
      <c r="C23" s="185"/>
      <c r="D23" s="85"/>
      <c r="E23" s="85"/>
      <c r="F23" s="85"/>
      <c r="G23" s="85"/>
      <c r="H23"/>
      <c r="I23"/>
    </row>
    <row r="24" spans="1:11" x14ac:dyDescent="0.25">
      <c r="A24" s="53" t="s">
        <v>73</v>
      </c>
      <c r="B24" s="44"/>
      <c r="C24"/>
      <c r="D24"/>
      <c r="E24"/>
      <c r="F24"/>
      <c r="G24"/>
      <c r="H24"/>
      <c r="I24"/>
    </row>
    <row r="25" spans="1:11" x14ac:dyDescent="0.25">
      <c r="A25"/>
      <c r="B25"/>
      <c r="C25"/>
      <c r="D25"/>
      <c r="E25"/>
      <c r="F25"/>
      <c r="G25"/>
      <c r="H25"/>
      <c r="I25"/>
    </row>
  </sheetData>
  <mergeCells count="4">
    <mergeCell ref="A6:H6"/>
    <mergeCell ref="A23:C23"/>
    <mergeCell ref="B1:G1"/>
    <mergeCell ref="H17:K20"/>
  </mergeCells>
  <phoneticPr fontId="1" type="noConversion"/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71"/>
  <sheetViews>
    <sheetView topLeftCell="A4" workbookViewId="0">
      <selection activeCell="B5" sqref="B5"/>
    </sheetView>
  </sheetViews>
  <sheetFormatPr defaultRowHeight="15" x14ac:dyDescent="0.25"/>
  <cols>
    <col min="1" max="1" width="3.42578125" style="5" customWidth="1"/>
    <col min="2" max="2" width="11.85546875" style="5" customWidth="1"/>
    <col min="3" max="3" width="4" style="5" customWidth="1"/>
    <col min="4" max="4" width="15.42578125" style="5" customWidth="1"/>
    <col min="5" max="5" width="4" style="5" customWidth="1"/>
    <col min="6" max="6" width="3.85546875" style="5" customWidth="1"/>
    <col min="7" max="7" width="4.5703125" style="5" customWidth="1"/>
    <col min="8" max="8" width="20.85546875" style="5" customWidth="1"/>
    <col min="9" max="9" width="6" style="5" customWidth="1"/>
    <col min="10" max="10" width="8.42578125" style="5" customWidth="1"/>
    <col min="11" max="11" width="20.140625" style="5" customWidth="1"/>
    <col min="12" max="12" width="6" style="5" customWidth="1"/>
    <col min="13" max="13" width="9.140625" style="5"/>
    <col min="14" max="14" width="18" style="5" customWidth="1"/>
    <col min="15" max="15" width="7" style="5" customWidth="1"/>
    <col min="16" max="16" width="30.5703125" style="5" customWidth="1"/>
    <col min="17" max="16384" width="9.140625" style="5"/>
  </cols>
  <sheetData>
    <row r="2" spans="1:15" x14ac:dyDescent="0.25">
      <c r="M2" s="116" t="s">
        <v>15</v>
      </c>
      <c r="N2" s="116"/>
      <c r="O2" s="116"/>
    </row>
    <row r="4" spans="1:15" x14ac:dyDescent="0.25">
      <c r="B4" s="25" t="s">
        <v>148</v>
      </c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5" ht="15.75" thickBot="1" x14ac:dyDescent="0.3"/>
    <row r="6" spans="1:15" x14ac:dyDescent="0.25">
      <c r="A6" s="6"/>
      <c r="B6" s="117" t="s">
        <v>0</v>
      </c>
      <c r="C6" s="117"/>
      <c r="D6" s="117"/>
      <c r="E6" s="117"/>
      <c r="F6" s="117"/>
      <c r="G6" s="117"/>
      <c r="H6" s="117"/>
      <c r="I6" s="117"/>
      <c r="J6" s="117"/>
      <c r="K6" s="117"/>
      <c r="L6" s="7"/>
      <c r="M6" s="7"/>
      <c r="N6" s="7"/>
      <c r="O6" s="8"/>
    </row>
    <row r="7" spans="1:15" ht="15.75" thickBot="1" x14ac:dyDescent="0.3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4"/>
    </row>
    <row r="8" spans="1:15" ht="15.75" thickBot="1" x14ac:dyDescent="0.3">
      <c r="A8" s="9">
        <v>1</v>
      </c>
      <c r="B8" s="10" t="s">
        <v>16</v>
      </c>
      <c r="C8" s="99"/>
      <c r="D8" s="105">
        <v>111111111111</v>
      </c>
      <c r="E8" s="100"/>
      <c r="F8" s="101"/>
      <c r="G8" s="10"/>
      <c r="M8" s="10"/>
      <c r="N8" s="10"/>
      <c r="O8" s="4"/>
    </row>
    <row r="9" spans="1:15" ht="15.75" thickBot="1" x14ac:dyDescent="0.3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4"/>
    </row>
    <row r="10" spans="1:15" ht="15.75" thickBot="1" x14ac:dyDescent="0.3">
      <c r="A10" s="9">
        <v>2</v>
      </c>
      <c r="B10" s="10" t="s">
        <v>17</v>
      </c>
      <c r="C10" s="10"/>
      <c r="D10" s="10"/>
      <c r="E10" s="10"/>
      <c r="F10" s="16"/>
      <c r="G10" s="16"/>
      <c r="H10" s="16"/>
      <c r="I10" s="34"/>
      <c r="J10" s="35"/>
      <c r="K10" s="35"/>
      <c r="L10" s="35"/>
      <c r="M10" s="36"/>
      <c r="N10" s="30"/>
      <c r="O10" s="4"/>
    </row>
    <row r="11" spans="1:15" ht="15.75" thickBot="1" x14ac:dyDescent="0.3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4"/>
    </row>
    <row r="12" spans="1:15" ht="15.75" thickBot="1" x14ac:dyDescent="0.3">
      <c r="A12" s="9">
        <v>3</v>
      </c>
      <c r="B12" s="16" t="s">
        <v>18</v>
      </c>
      <c r="C12" s="16"/>
      <c r="D12" s="16"/>
      <c r="E12" s="16"/>
      <c r="F12" s="10"/>
      <c r="G12" s="10"/>
      <c r="H12" s="10"/>
      <c r="I12" s="118" t="s">
        <v>19</v>
      </c>
      <c r="J12" s="118"/>
      <c r="K12" s="104">
        <v>1</v>
      </c>
      <c r="L12" s="10"/>
      <c r="M12" s="10" t="s">
        <v>13</v>
      </c>
      <c r="N12" s="104">
        <v>2017</v>
      </c>
      <c r="O12" s="4"/>
    </row>
    <row r="13" spans="1:15" x14ac:dyDescent="0.25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4"/>
    </row>
    <row r="14" spans="1:15" x14ac:dyDescent="0.25">
      <c r="A14" s="9">
        <v>4</v>
      </c>
      <c r="B14" s="10" t="s">
        <v>20</v>
      </c>
      <c r="C14" s="10"/>
      <c r="D14" s="16"/>
      <c r="E14" s="16" t="s">
        <v>21</v>
      </c>
      <c r="F14" s="24" t="s">
        <v>12</v>
      </c>
      <c r="G14" s="10"/>
      <c r="H14" s="10" t="s">
        <v>22</v>
      </c>
      <c r="I14" s="10"/>
      <c r="J14" s="10"/>
      <c r="K14" s="10"/>
      <c r="L14" s="10"/>
      <c r="M14" s="10"/>
      <c r="N14" s="10"/>
      <c r="O14" s="4"/>
    </row>
    <row r="15" spans="1:15" ht="15.75" thickBot="1" x14ac:dyDescent="0.3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4"/>
    </row>
    <row r="16" spans="1:15" ht="16.5" customHeight="1" thickBot="1" x14ac:dyDescent="0.3">
      <c r="A16" s="9"/>
      <c r="B16" s="10"/>
      <c r="C16" s="27" t="s">
        <v>4</v>
      </c>
      <c r="D16" s="28" t="s">
        <v>23</v>
      </c>
      <c r="E16" s="29"/>
      <c r="F16" s="29"/>
      <c r="G16" s="29"/>
      <c r="H16" s="26"/>
      <c r="I16" s="26"/>
      <c r="J16" s="11"/>
      <c r="K16" s="10"/>
      <c r="L16" s="27" t="s">
        <v>9</v>
      </c>
      <c r="M16" s="121" t="s">
        <v>25</v>
      </c>
      <c r="N16" s="118"/>
      <c r="O16" s="15"/>
    </row>
    <row r="17" spans="1:16" ht="15.75" thickBot="1" x14ac:dyDescent="0.3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4"/>
    </row>
    <row r="18" spans="1:16" ht="15.75" thickBot="1" x14ac:dyDescent="0.3">
      <c r="A18" s="9"/>
      <c r="B18" s="10"/>
      <c r="C18" s="27" t="s">
        <v>8</v>
      </c>
      <c r="D18" s="31" t="s">
        <v>24</v>
      </c>
      <c r="E18" s="16"/>
      <c r="F18" s="16"/>
      <c r="G18" s="16"/>
      <c r="H18" s="16"/>
      <c r="I18" s="10"/>
      <c r="J18" s="11"/>
      <c r="K18" s="10"/>
      <c r="L18" s="27" t="s">
        <v>10</v>
      </c>
      <c r="M18" s="121" t="s">
        <v>26</v>
      </c>
      <c r="N18" s="118"/>
      <c r="O18" s="15"/>
    </row>
    <row r="19" spans="1:16" x14ac:dyDescent="0.25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37"/>
    </row>
    <row r="20" spans="1:16" ht="16.5" x14ac:dyDescent="0.25">
      <c r="A20" s="10">
        <v>5</v>
      </c>
      <c r="B20" s="38" t="s">
        <v>27</v>
      </c>
      <c r="C20" s="10"/>
      <c r="D20" s="10"/>
      <c r="E20" s="24" t="s">
        <v>12</v>
      </c>
      <c r="F20" s="33"/>
      <c r="G20" s="118" t="s">
        <v>22</v>
      </c>
      <c r="H20" s="118"/>
      <c r="I20" s="118"/>
      <c r="J20" s="118"/>
      <c r="K20" s="13"/>
      <c r="L20" s="118"/>
      <c r="M20" s="118"/>
      <c r="N20" s="118"/>
      <c r="O20" s="37"/>
    </row>
    <row r="21" spans="1:16" ht="15.75" thickBot="1" x14ac:dyDescent="0.3">
      <c r="A21" s="10"/>
      <c r="B21" s="3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37"/>
    </row>
    <row r="22" spans="1:16" ht="32.25" customHeight="1" thickBot="1" x14ac:dyDescent="0.3">
      <c r="A22" s="10"/>
      <c r="B22" s="10"/>
      <c r="C22" s="10" t="s">
        <v>1</v>
      </c>
      <c r="D22" s="10"/>
      <c r="E22" s="119"/>
      <c r="F22" s="120"/>
      <c r="G22" s="118" t="s">
        <v>2</v>
      </c>
      <c r="H22" s="122"/>
      <c r="I22" s="11"/>
      <c r="J22" s="130" t="s">
        <v>3</v>
      </c>
      <c r="K22" s="131"/>
      <c r="L22" s="131"/>
      <c r="M22" s="11"/>
      <c r="N22" s="10" t="s">
        <v>28</v>
      </c>
      <c r="O22" s="40"/>
    </row>
    <row r="23" spans="1:16" ht="27" customHeight="1" x14ac:dyDescent="0.25">
      <c r="A23" s="10"/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37"/>
    </row>
    <row r="24" spans="1:16" x14ac:dyDescent="0.25">
      <c r="A24" s="10">
        <v>6</v>
      </c>
      <c r="B24" s="10" t="s">
        <v>29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37"/>
      <c r="P24" s="10"/>
    </row>
    <row r="25" spans="1:16" ht="15.75" thickBo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37"/>
    </row>
    <row r="26" spans="1:16" ht="15.75" thickBot="1" x14ac:dyDescent="0.3">
      <c r="A26" s="10"/>
      <c r="B26" s="10"/>
      <c r="C26" s="27" t="s">
        <v>4</v>
      </c>
      <c r="D26" s="10" t="s">
        <v>30</v>
      </c>
      <c r="E26" s="41"/>
      <c r="F26" s="36"/>
      <c r="G26" s="36"/>
      <c r="H26" s="30"/>
      <c r="I26" s="10"/>
      <c r="J26" s="10"/>
      <c r="K26" s="10"/>
      <c r="L26" s="27" t="s">
        <v>8</v>
      </c>
      <c r="M26" s="10" t="s">
        <v>31</v>
      </c>
      <c r="N26" s="11"/>
      <c r="O26" s="37"/>
    </row>
    <row r="27" spans="1:16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37"/>
    </row>
    <row r="28" spans="1:16" ht="15.75" thickBot="1" x14ac:dyDescent="0.3">
      <c r="A28" s="10"/>
      <c r="B28" s="128"/>
      <c r="C28" s="128"/>
      <c r="D28" s="128"/>
      <c r="E28" s="32"/>
      <c r="F28" s="32"/>
      <c r="G28" s="32"/>
      <c r="H28" s="10"/>
      <c r="I28" s="10"/>
      <c r="J28" s="10"/>
      <c r="K28" s="10"/>
      <c r="L28" s="10"/>
      <c r="M28" s="10"/>
      <c r="N28" s="10"/>
      <c r="O28" s="37"/>
    </row>
    <row r="29" spans="1:16" ht="15.75" thickBot="1" x14ac:dyDescent="0.3">
      <c r="A29" s="9">
        <v>7</v>
      </c>
      <c r="B29" s="10" t="s">
        <v>32</v>
      </c>
      <c r="C29" s="10"/>
      <c r="D29" s="11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4"/>
      <c r="P29"/>
    </row>
    <row r="30" spans="1:16" ht="15.75" thickBot="1" x14ac:dyDescent="0.3">
      <c r="A30" s="10"/>
      <c r="B30" s="10"/>
      <c r="C30" s="10"/>
      <c r="D30" s="10"/>
      <c r="E30" s="12"/>
      <c r="F30" s="12"/>
      <c r="G30" s="12"/>
      <c r="H30" s="10"/>
      <c r="I30" s="10"/>
      <c r="J30" s="10"/>
      <c r="K30" s="10"/>
      <c r="L30" s="10"/>
      <c r="M30" s="10"/>
      <c r="N30" s="10"/>
      <c r="O30" s="37"/>
    </row>
    <row r="31" spans="1:16" ht="15.75" thickBot="1" x14ac:dyDescent="0.3">
      <c r="A31" s="10">
        <v>8</v>
      </c>
      <c r="B31" s="16" t="s">
        <v>33</v>
      </c>
      <c r="C31" s="16"/>
      <c r="D31" s="33"/>
      <c r="E31" s="27" t="s">
        <v>4</v>
      </c>
      <c r="F31" s="10"/>
      <c r="G31" s="10" t="s">
        <v>35</v>
      </c>
      <c r="H31" s="10"/>
      <c r="I31" s="11"/>
      <c r="K31" s="10"/>
      <c r="L31" s="10"/>
      <c r="M31" s="27" t="s">
        <v>8</v>
      </c>
      <c r="N31" s="10" t="s">
        <v>34</v>
      </c>
      <c r="O31" s="11"/>
    </row>
    <row r="32" spans="1:16" x14ac:dyDescent="0.25">
      <c r="A32" s="10"/>
      <c r="B32" s="128"/>
      <c r="C32" s="128"/>
      <c r="D32" s="129"/>
      <c r="E32" s="118"/>
      <c r="F32" s="10"/>
      <c r="G32" s="10"/>
      <c r="H32" s="14"/>
      <c r="I32" s="10"/>
      <c r="J32" s="10"/>
      <c r="K32" s="10"/>
      <c r="L32" s="10"/>
      <c r="M32" s="10"/>
      <c r="N32" s="10"/>
      <c r="O32" s="37"/>
    </row>
    <row r="33" spans="1:16" x14ac:dyDescent="0.25">
      <c r="A33" s="137" t="s">
        <v>36</v>
      </c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9"/>
    </row>
    <row r="34" spans="1:16" ht="15.75" thickBot="1" x14ac:dyDescent="0.3">
      <c r="A34" s="140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2"/>
    </row>
    <row r="35" spans="1:16" ht="26.25" customHeight="1" thickBot="1" x14ac:dyDescent="0.3">
      <c r="A35" s="134" t="s">
        <v>7</v>
      </c>
      <c r="B35" s="135"/>
      <c r="C35" s="135" t="s">
        <v>5</v>
      </c>
      <c r="D35" s="135"/>
      <c r="E35" s="135"/>
      <c r="F35" s="135"/>
      <c r="G35" s="135"/>
      <c r="H35" s="135"/>
      <c r="I35" s="135"/>
      <c r="J35" s="135"/>
      <c r="K35" s="135"/>
      <c r="L35" s="135" t="s">
        <v>6</v>
      </c>
      <c r="M35" s="135"/>
      <c r="N35" s="135"/>
      <c r="O35" s="136"/>
    </row>
    <row r="36" spans="1:16" x14ac:dyDescent="0.25">
      <c r="A36" s="145" t="s">
        <v>37</v>
      </c>
      <c r="B36" s="146"/>
      <c r="C36" s="143" t="s">
        <v>125</v>
      </c>
      <c r="D36" s="143"/>
      <c r="E36" s="143"/>
      <c r="F36" s="143"/>
      <c r="G36" s="143"/>
      <c r="H36" s="143"/>
      <c r="I36" s="143"/>
      <c r="J36" s="143"/>
      <c r="K36" s="143"/>
      <c r="L36" s="124">
        <f>'№ 1доход '!C21</f>
        <v>0</v>
      </c>
      <c r="M36" s="124"/>
      <c r="N36" s="124"/>
      <c r="O36" s="125"/>
    </row>
    <row r="37" spans="1:16" x14ac:dyDescent="0.25">
      <c r="A37" s="147"/>
      <c r="B37" s="148"/>
      <c r="C37" s="144"/>
      <c r="D37" s="144"/>
      <c r="E37" s="144"/>
      <c r="F37" s="144"/>
      <c r="G37" s="144"/>
      <c r="H37" s="144"/>
      <c r="I37" s="144"/>
      <c r="J37" s="144"/>
      <c r="K37" s="144"/>
      <c r="L37" s="126"/>
      <c r="M37" s="126"/>
      <c r="N37" s="126"/>
      <c r="O37" s="127"/>
    </row>
    <row r="38" spans="1:16" x14ac:dyDescent="0.25">
      <c r="A38" s="147" t="s">
        <v>38</v>
      </c>
      <c r="B38" s="148"/>
      <c r="C38" s="149" t="s">
        <v>46</v>
      </c>
      <c r="D38" s="150"/>
      <c r="E38" s="150"/>
      <c r="F38" s="150"/>
      <c r="G38" s="150"/>
      <c r="H38" s="150"/>
      <c r="I38" s="150"/>
      <c r="J38" s="150"/>
      <c r="K38" s="151"/>
      <c r="L38" s="132"/>
      <c r="M38" s="132"/>
      <c r="N38" s="132"/>
      <c r="O38" s="133"/>
    </row>
    <row r="39" spans="1:16" x14ac:dyDescent="0.25">
      <c r="A39" s="147"/>
      <c r="B39" s="148"/>
      <c r="C39" s="152"/>
      <c r="D39" s="153"/>
      <c r="E39" s="153"/>
      <c r="F39" s="153"/>
      <c r="G39" s="153"/>
      <c r="H39" s="153"/>
      <c r="I39" s="153"/>
      <c r="J39" s="153"/>
      <c r="K39" s="154"/>
      <c r="L39" s="132"/>
      <c r="M39" s="132"/>
      <c r="N39" s="132"/>
      <c r="O39" s="133"/>
    </row>
    <row r="40" spans="1:16" x14ac:dyDescent="0.25">
      <c r="A40" s="147" t="s">
        <v>39</v>
      </c>
      <c r="B40" s="148"/>
      <c r="C40" s="158" t="s">
        <v>141</v>
      </c>
      <c r="D40" s="158"/>
      <c r="E40" s="158"/>
      <c r="F40" s="158"/>
      <c r="G40" s="158"/>
      <c r="H40" s="158"/>
      <c r="I40" s="158"/>
      <c r="J40" s="158"/>
      <c r="K40" s="158"/>
      <c r="L40" s="126">
        <f>('№ 2.1 Начис. доходы работ'!R26+'№ 2.2 Начис. доходы работ'!R26+'№ 2.3 Начис. доходы работ'!R26+'№ 2.4 Начис. доходы работ'!R26+'№ 2.5 Начис. доходы работ. '!R26+'№ 2.6 Начис. доходы работ. '!R26)/6+1</f>
        <v>1</v>
      </c>
      <c r="M40" s="126"/>
      <c r="N40" s="126"/>
      <c r="O40" s="127"/>
    </row>
    <row r="41" spans="1:16" x14ac:dyDescent="0.25">
      <c r="A41" s="147"/>
      <c r="B41" s="148"/>
      <c r="C41" s="158"/>
      <c r="D41" s="158"/>
      <c r="E41" s="158"/>
      <c r="F41" s="158"/>
      <c r="G41" s="158"/>
      <c r="H41" s="158"/>
      <c r="I41" s="158"/>
      <c r="J41" s="158"/>
      <c r="K41" s="158"/>
      <c r="L41" s="126"/>
      <c r="M41" s="126"/>
      <c r="N41" s="126"/>
      <c r="O41" s="127"/>
    </row>
    <row r="42" spans="1:16" ht="29.25" customHeight="1" x14ac:dyDescent="0.25">
      <c r="A42" s="175" t="s">
        <v>40</v>
      </c>
      <c r="B42" s="176"/>
      <c r="C42" s="179" t="s">
        <v>144</v>
      </c>
      <c r="D42" s="180"/>
      <c r="E42" s="180"/>
      <c r="F42" s="180"/>
      <c r="G42" s="180"/>
      <c r="H42" s="180"/>
      <c r="I42" s="180"/>
      <c r="J42" s="180"/>
      <c r="K42" s="181"/>
      <c r="L42" s="126" t="e">
        <f>IF(('№ 2.1 Начис. доходы работ'!C26+'№ 2.2 Начис. доходы работ'!C26+'№ 2.3 Начис. доходы работ'!C26+'№ 2.4 Начис. доходы работ'!C26+'№ 2.5 Начис. доходы работ. '!C26+'№ 2.6 Начис. доходы работ. '!C26)/('№ 2.1 Начис. доходы работ'!R26+'№ 2.2 Начис. доходы работ'!R26+'№ 2.3 Начис. доходы работ'!R26+'№ 2.4 Начис. доходы работ'!R26+'№ 2.5 Начис. доходы работ. '!R26+'№ 2.6 Начис. доходы работ. '!R26)&gt;0,('№ 2.1 Начис. доходы работ'!C26+'№ 2.2 Начис. доходы работ'!C26+'№ 2.3 Начис. доходы работ'!C26+'№ 2.4 Начис. доходы работ'!C26+'№ 2.5 Начис. доходы работ. '!C26+'№ 2.6 Начис. доходы работ. '!C26)/('№ 2.1 Начис. доходы работ'!R26+'№ 2.2 Начис. доходы работ'!R26+'№ 2.3 Начис. доходы работ'!R26+'№ 2.4 Начис. доходы работ'!R26+'№ 2.5 Начис. доходы работ. '!R26+'№ 2.6 Начис. доходы работ. '!R26),0)</f>
        <v>#DIV/0!</v>
      </c>
      <c r="M42" s="126"/>
      <c r="N42" s="126"/>
      <c r="O42" s="127"/>
      <c r="P42" s="174" t="s">
        <v>145</v>
      </c>
    </row>
    <row r="43" spans="1:16" x14ac:dyDescent="0.25">
      <c r="A43" s="177"/>
      <c r="B43" s="178"/>
      <c r="C43" s="182"/>
      <c r="D43" s="183"/>
      <c r="E43" s="183"/>
      <c r="F43" s="183"/>
      <c r="G43" s="183"/>
      <c r="H43" s="183"/>
      <c r="I43" s="183"/>
      <c r="J43" s="183"/>
      <c r="K43" s="184"/>
      <c r="L43" s="126"/>
      <c r="M43" s="126"/>
      <c r="N43" s="126"/>
      <c r="O43" s="127"/>
      <c r="P43" s="174"/>
    </row>
    <row r="44" spans="1:16" x14ac:dyDescent="0.25">
      <c r="A44" s="147" t="s">
        <v>41</v>
      </c>
      <c r="B44" s="148"/>
      <c r="C44" s="144" t="s">
        <v>47</v>
      </c>
      <c r="D44" s="144"/>
      <c r="E44" s="144"/>
      <c r="F44" s="144"/>
      <c r="G44" s="144"/>
      <c r="H44" s="144"/>
      <c r="I44" s="144"/>
      <c r="J44" s="144"/>
      <c r="K44" s="144"/>
      <c r="L44" s="126">
        <f>L36*3%</f>
        <v>0</v>
      </c>
      <c r="M44" s="126"/>
      <c r="N44" s="126"/>
      <c r="O44" s="127"/>
    </row>
    <row r="45" spans="1:16" x14ac:dyDescent="0.25">
      <c r="A45" s="147"/>
      <c r="B45" s="148"/>
      <c r="C45" s="144"/>
      <c r="D45" s="144"/>
      <c r="E45" s="144"/>
      <c r="F45" s="144"/>
      <c r="G45" s="144"/>
      <c r="H45" s="144"/>
      <c r="I45" s="144"/>
      <c r="J45" s="144"/>
      <c r="K45" s="144"/>
      <c r="L45" s="126"/>
      <c r="M45" s="126"/>
      <c r="N45" s="126"/>
      <c r="O45" s="127"/>
    </row>
    <row r="46" spans="1:16" ht="12.75" customHeight="1" x14ac:dyDescent="0.25">
      <c r="A46" s="147" t="s">
        <v>42</v>
      </c>
      <c r="B46" s="148"/>
      <c r="C46" s="144" t="s">
        <v>48</v>
      </c>
      <c r="D46" s="144"/>
      <c r="E46" s="144"/>
      <c r="F46" s="144"/>
      <c r="G46" s="144"/>
      <c r="H46" s="144"/>
      <c r="I46" s="144"/>
      <c r="J46" s="144"/>
      <c r="K46" s="144"/>
      <c r="L46" s="126" t="e">
        <f>IF(L42&gt;=2*21364,L44*(L40-1)*0.015,0)</f>
        <v>#DIV/0!</v>
      </c>
      <c r="M46" s="126"/>
      <c r="N46" s="126"/>
      <c r="O46" s="127"/>
    </row>
    <row r="47" spans="1:16" ht="14.25" customHeight="1" x14ac:dyDescent="0.25">
      <c r="A47" s="147"/>
      <c r="B47" s="148"/>
      <c r="C47" s="144"/>
      <c r="D47" s="144"/>
      <c r="E47" s="144"/>
      <c r="F47" s="144"/>
      <c r="G47" s="144"/>
      <c r="H47" s="144"/>
      <c r="I47" s="144"/>
      <c r="J47" s="144"/>
      <c r="K47" s="144"/>
      <c r="L47" s="126"/>
      <c r="M47" s="126"/>
      <c r="N47" s="126"/>
      <c r="O47" s="127"/>
    </row>
    <row r="48" spans="1:16" x14ac:dyDescent="0.25">
      <c r="A48" s="147" t="s">
        <v>43</v>
      </c>
      <c r="B48" s="148"/>
      <c r="C48" s="158" t="s">
        <v>49</v>
      </c>
      <c r="D48" s="158"/>
      <c r="E48" s="158"/>
      <c r="F48" s="158"/>
      <c r="G48" s="158"/>
      <c r="H48" s="158"/>
      <c r="I48" s="158"/>
      <c r="J48" s="158"/>
      <c r="K48" s="158"/>
      <c r="L48" s="126" t="e">
        <f>L44-L46</f>
        <v>#DIV/0!</v>
      </c>
      <c r="M48" s="126"/>
      <c r="N48" s="126"/>
      <c r="O48" s="127"/>
    </row>
    <row r="49" spans="1:16" ht="16.5" customHeight="1" x14ac:dyDescent="0.25">
      <c r="A49" s="147"/>
      <c r="B49" s="148"/>
      <c r="C49" s="158"/>
      <c r="D49" s="158"/>
      <c r="E49" s="158"/>
      <c r="F49" s="158"/>
      <c r="G49" s="158"/>
      <c r="H49" s="158"/>
      <c r="I49" s="158"/>
      <c r="J49" s="158"/>
      <c r="K49" s="158"/>
      <c r="L49" s="126"/>
      <c r="M49" s="126"/>
      <c r="N49" s="126"/>
      <c r="O49" s="127"/>
    </row>
    <row r="50" spans="1:16" x14ac:dyDescent="0.25">
      <c r="A50" s="147" t="s">
        <v>44</v>
      </c>
      <c r="B50" s="148"/>
      <c r="C50" s="158" t="s">
        <v>50</v>
      </c>
      <c r="D50" s="158"/>
      <c r="E50" s="158"/>
      <c r="F50" s="158"/>
      <c r="G50" s="158"/>
      <c r="H50" s="158"/>
      <c r="I50" s="158"/>
      <c r="J50" s="158"/>
      <c r="K50" s="158"/>
      <c r="L50" s="126" t="e">
        <f>L48*0.5</f>
        <v>#DIV/0!</v>
      </c>
      <c r="M50" s="126"/>
      <c r="N50" s="126"/>
      <c r="O50" s="127"/>
    </row>
    <row r="51" spans="1:16" ht="12.95" customHeight="1" x14ac:dyDescent="0.25">
      <c r="A51" s="147"/>
      <c r="B51" s="148"/>
      <c r="C51" s="158"/>
      <c r="D51" s="158"/>
      <c r="E51" s="158"/>
      <c r="F51" s="158"/>
      <c r="G51" s="158"/>
      <c r="H51" s="158"/>
      <c r="I51" s="158"/>
      <c r="J51" s="158"/>
      <c r="K51" s="158"/>
      <c r="L51" s="126"/>
      <c r="M51" s="126"/>
      <c r="N51" s="126"/>
      <c r="O51" s="127"/>
    </row>
    <row r="52" spans="1:16" ht="12.75" customHeight="1" x14ac:dyDescent="0.25">
      <c r="A52" s="147" t="s">
        <v>45</v>
      </c>
      <c r="B52" s="148"/>
      <c r="C52" s="162" t="s">
        <v>51</v>
      </c>
      <c r="D52" s="162"/>
      <c r="E52" s="162"/>
      <c r="F52" s="162"/>
      <c r="G52" s="162"/>
      <c r="H52" s="162"/>
      <c r="I52" s="162"/>
      <c r="J52" s="162"/>
      <c r="K52" s="162"/>
      <c r="L52" s="126" t="e">
        <f>IF((L48*0.5-L57-L69)&gt;0,L48*0.5-L57-L69,0)</f>
        <v>#DIV/0!</v>
      </c>
      <c r="M52" s="126"/>
      <c r="N52" s="126"/>
      <c r="O52" s="127"/>
    </row>
    <row r="53" spans="1:16" ht="14.25" customHeight="1" thickBot="1" x14ac:dyDescent="0.3">
      <c r="A53" s="147"/>
      <c r="B53" s="148"/>
      <c r="C53" s="158"/>
      <c r="D53" s="158"/>
      <c r="E53" s="158"/>
      <c r="F53" s="158"/>
      <c r="G53" s="158"/>
      <c r="H53" s="158"/>
      <c r="I53" s="158"/>
      <c r="J53" s="158"/>
      <c r="K53" s="158"/>
      <c r="L53" s="126"/>
      <c r="M53" s="126"/>
      <c r="N53" s="126"/>
      <c r="O53" s="127"/>
    </row>
    <row r="54" spans="1:16" x14ac:dyDescent="0.25">
      <c r="A54" s="155" t="s">
        <v>52</v>
      </c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7"/>
    </row>
    <row r="55" spans="1:16" ht="15.75" thickBot="1" x14ac:dyDescent="0.3">
      <c r="A55" s="159"/>
      <c r="B55" s="160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1"/>
    </row>
    <row r="56" spans="1:16" ht="26.25" customHeight="1" x14ac:dyDescent="0.25">
      <c r="A56" s="147" t="s">
        <v>53</v>
      </c>
      <c r="B56" s="148"/>
      <c r="C56" s="158" t="s">
        <v>142</v>
      </c>
      <c r="D56" s="158"/>
      <c r="E56" s="158"/>
      <c r="F56" s="158"/>
      <c r="G56" s="158"/>
      <c r="H56" s="158"/>
      <c r="I56" s="158"/>
      <c r="J56" s="158"/>
      <c r="K56" s="158"/>
      <c r="L56" s="166">
        <f>'№ 3 Доходы ИП для ОПВ'!H15</f>
        <v>0</v>
      </c>
      <c r="M56" s="166"/>
      <c r="N56" s="166"/>
      <c r="O56" s="167"/>
      <c r="P56" s="86"/>
    </row>
    <row r="57" spans="1:16" ht="26.25" customHeight="1" x14ac:dyDescent="0.25">
      <c r="A57" s="147" t="s">
        <v>54</v>
      </c>
      <c r="B57" s="148"/>
      <c r="C57" s="144" t="s">
        <v>131</v>
      </c>
      <c r="D57" s="144"/>
      <c r="E57" s="144"/>
      <c r="F57" s="144"/>
      <c r="G57" s="144"/>
      <c r="H57" s="144"/>
      <c r="I57" s="144"/>
      <c r="J57" s="144"/>
      <c r="K57" s="144"/>
      <c r="L57" s="166">
        <f>'№ 3 Доходы ИП для ОПВ'!I15</f>
        <v>0</v>
      </c>
      <c r="M57" s="166"/>
      <c r="N57" s="166"/>
      <c r="O57" s="167"/>
      <c r="P57" s="86"/>
    </row>
    <row r="58" spans="1:16" ht="24.75" customHeight="1" x14ac:dyDescent="0.25">
      <c r="A58" s="147" t="s">
        <v>55</v>
      </c>
      <c r="B58" s="148"/>
      <c r="C58" s="144" t="s">
        <v>139</v>
      </c>
      <c r="D58" s="144"/>
      <c r="E58" s="144"/>
      <c r="F58" s="144"/>
      <c r="G58" s="144"/>
      <c r="H58" s="144"/>
      <c r="I58" s="144"/>
      <c r="J58" s="144"/>
      <c r="K58" s="144"/>
      <c r="L58" s="126">
        <f>'№ 3 Доходы ИП для ОПВ'!J15</f>
        <v>0</v>
      </c>
      <c r="M58" s="126"/>
      <c r="N58" s="126"/>
      <c r="O58" s="127"/>
      <c r="P58" s="86"/>
    </row>
    <row r="59" spans="1:16" ht="25.5" customHeight="1" x14ac:dyDescent="0.25">
      <c r="A59" s="147" t="s">
        <v>56</v>
      </c>
      <c r="B59" s="148"/>
      <c r="C59" s="163" t="s">
        <v>140</v>
      </c>
      <c r="D59" s="164"/>
      <c r="E59" s="164"/>
      <c r="F59" s="164"/>
      <c r="G59" s="164"/>
      <c r="H59" s="164"/>
      <c r="I59" s="164"/>
      <c r="J59" s="164"/>
      <c r="K59" s="165"/>
      <c r="L59" s="126">
        <f>L58*10%</f>
        <v>0</v>
      </c>
      <c r="M59" s="126"/>
      <c r="N59" s="126"/>
      <c r="O59" s="127"/>
      <c r="P59" s="86"/>
    </row>
    <row r="60" spans="1:16" ht="15" customHeight="1" x14ac:dyDescent="0.25">
      <c r="A60" s="110" t="s">
        <v>58</v>
      </c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2"/>
    </row>
    <row r="61" spans="1:16" ht="15.75" thickBot="1" x14ac:dyDescent="0.3">
      <c r="A61" s="113"/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5"/>
    </row>
    <row r="62" spans="1:16" ht="32.25" customHeight="1" x14ac:dyDescent="0.25">
      <c r="A62" s="145" t="s">
        <v>57</v>
      </c>
      <c r="B62" s="146"/>
      <c r="C62" s="162" t="s">
        <v>132</v>
      </c>
      <c r="D62" s="162"/>
      <c r="E62" s="162"/>
      <c r="F62" s="162"/>
      <c r="G62" s="162"/>
      <c r="H62" s="162"/>
      <c r="I62" s="162"/>
      <c r="J62" s="162"/>
      <c r="K62" s="162"/>
      <c r="L62" s="168">
        <f>'№ 2 Начис. доходы работ.  '!E16</f>
        <v>0</v>
      </c>
      <c r="M62" s="168"/>
      <c r="N62" s="168"/>
      <c r="O62" s="169"/>
    </row>
    <row r="63" spans="1:16" ht="48.75" customHeight="1" x14ac:dyDescent="0.25">
      <c r="A63" s="147" t="s">
        <v>59</v>
      </c>
      <c r="B63" s="148"/>
      <c r="C63" s="162" t="s">
        <v>110</v>
      </c>
      <c r="D63" s="162"/>
      <c r="E63" s="162"/>
      <c r="F63" s="162"/>
      <c r="G63" s="162"/>
      <c r="H63" s="162"/>
      <c r="I63" s="162"/>
      <c r="J63" s="162"/>
      <c r="K63" s="162"/>
      <c r="L63" s="132"/>
      <c r="M63" s="132"/>
      <c r="N63" s="132"/>
      <c r="O63" s="133"/>
      <c r="P63" s="84" t="s">
        <v>111</v>
      </c>
    </row>
    <row r="64" spans="1:16" ht="34.5" customHeight="1" thickBot="1" x14ac:dyDescent="0.3">
      <c r="A64" s="147" t="s">
        <v>60</v>
      </c>
      <c r="B64" s="148"/>
      <c r="C64" s="158" t="s">
        <v>133</v>
      </c>
      <c r="D64" s="158"/>
      <c r="E64" s="158"/>
      <c r="F64" s="158"/>
      <c r="G64" s="158"/>
      <c r="H64" s="158"/>
      <c r="I64" s="158"/>
      <c r="J64" s="158"/>
      <c r="K64" s="158"/>
      <c r="L64" s="126">
        <f>'№ 2 Начис. доходы работ.  '!G16</f>
        <v>0</v>
      </c>
      <c r="M64" s="126"/>
      <c r="N64" s="126"/>
      <c r="O64" s="127"/>
    </row>
    <row r="65" spans="1:15" ht="31.5" customHeight="1" thickBot="1" x14ac:dyDescent="0.3">
      <c r="A65" s="145" t="s">
        <v>61</v>
      </c>
      <c r="B65" s="146"/>
      <c r="C65" s="158" t="s">
        <v>134</v>
      </c>
      <c r="D65" s="158"/>
      <c r="E65" s="158"/>
      <c r="F65" s="158"/>
      <c r="G65" s="158"/>
      <c r="H65" s="158"/>
      <c r="I65" s="158"/>
      <c r="J65" s="158"/>
      <c r="K65" s="158"/>
      <c r="L65" s="126">
        <f>'№ 2 Начис. доходы работ.  '!H16</f>
        <v>0</v>
      </c>
      <c r="M65" s="126"/>
      <c r="N65" s="126"/>
      <c r="O65" s="127"/>
    </row>
    <row r="66" spans="1:15" ht="36" customHeight="1" x14ac:dyDescent="0.25">
      <c r="A66" s="145" t="s">
        <v>62</v>
      </c>
      <c r="B66" s="146"/>
      <c r="C66" s="158" t="s">
        <v>135</v>
      </c>
      <c r="D66" s="158"/>
      <c r="E66" s="158"/>
      <c r="F66" s="158"/>
      <c r="G66" s="158"/>
      <c r="H66" s="158"/>
      <c r="I66" s="158"/>
      <c r="J66" s="158"/>
      <c r="K66" s="158"/>
      <c r="L66" s="126">
        <f>'№ 2 Начис. доходы работ.  '!M16</f>
        <v>0</v>
      </c>
      <c r="M66" s="126"/>
      <c r="N66" s="126"/>
      <c r="O66" s="127"/>
    </row>
    <row r="67" spans="1:15" ht="25.5" customHeight="1" thickBot="1" x14ac:dyDescent="0.3">
      <c r="A67" s="147" t="s">
        <v>63</v>
      </c>
      <c r="B67" s="148"/>
      <c r="C67" s="144" t="s">
        <v>136</v>
      </c>
      <c r="D67" s="144"/>
      <c r="E67" s="144"/>
      <c r="F67" s="144"/>
      <c r="G67" s="144"/>
      <c r="H67" s="144"/>
      <c r="I67" s="144"/>
      <c r="J67" s="144"/>
      <c r="K67" s="144"/>
      <c r="L67" s="126">
        <f>'№ 2 Начис. доходы работ.  '!N16</f>
        <v>0</v>
      </c>
      <c r="M67" s="126"/>
      <c r="N67" s="126"/>
      <c r="O67" s="127"/>
    </row>
    <row r="68" spans="1:15" ht="27.75" customHeight="1" thickBot="1" x14ac:dyDescent="0.3">
      <c r="A68" s="145" t="s">
        <v>64</v>
      </c>
      <c r="B68" s="146"/>
      <c r="C68" s="172" t="s">
        <v>137</v>
      </c>
      <c r="D68" s="173"/>
      <c r="E68" s="173"/>
      <c r="F68" s="173"/>
      <c r="G68" s="173"/>
      <c r="H68" s="173"/>
      <c r="I68" s="173"/>
      <c r="J68" s="173"/>
      <c r="K68" s="173"/>
      <c r="L68" s="170">
        <f>'№ 2 Начис. доходы работ.  '!K16</f>
        <v>0</v>
      </c>
      <c r="M68" s="170"/>
      <c r="N68" s="170"/>
      <c r="O68" s="171"/>
    </row>
    <row r="69" spans="1:15" ht="15.75" thickBot="1" x14ac:dyDescent="0.3">
      <c r="A69" s="145" t="s">
        <v>65</v>
      </c>
      <c r="B69" s="146"/>
      <c r="C69" s="173" t="s">
        <v>138</v>
      </c>
      <c r="D69" s="173"/>
      <c r="E69" s="173"/>
      <c r="F69" s="173"/>
      <c r="G69" s="173"/>
      <c r="H69" s="173"/>
      <c r="I69" s="173"/>
      <c r="J69" s="173"/>
      <c r="K69" s="173"/>
      <c r="L69" s="170">
        <f>'№ 2 Начис. доходы работ.  '!L16</f>
        <v>0</v>
      </c>
      <c r="M69" s="170"/>
      <c r="N69" s="170"/>
      <c r="O69" s="171"/>
    </row>
    <row r="70" spans="1:15" x14ac:dyDescent="0.25">
      <c r="A70" s="110" t="s">
        <v>66</v>
      </c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2"/>
    </row>
    <row r="71" spans="1:15" ht="15.75" thickBot="1" x14ac:dyDescent="0.3">
      <c r="A71" s="113"/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5"/>
    </row>
  </sheetData>
  <mergeCells count="86">
    <mergeCell ref="A40:B41"/>
    <mergeCell ref="C40:K41"/>
    <mergeCell ref="A48:B49"/>
    <mergeCell ref="C48:K49"/>
    <mergeCell ref="L40:O41"/>
    <mergeCell ref="L46:O47"/>
    <mergeCell ref="A46:B47"/>
    <mergeCell ref="A42:B43"/>
    <mergeCell ref="C42:K43"/>
    <mergeCell ref="L42:O43"/>
    <mergeCell ref="A44:B45"/>
    <mergeCell ref="L44:O45"/>
    <mergeCell ref="C46:K47"/>
    <mergeCell ref="C44:K45"/>
    <mergeCell ref="P42:P43"/>
    <mergeCell ref="L48:O49"/>
    <mergeCell ref="A50:B51"/>
    <mergeCell ref="L50:O51"/>
    <mergeCell ref="A69:B69"/>
    <mergeCell ref="L63:O63"/>
    <mergeCell ref="A64:B64"/>
    <mergeCell ref="C64:K64"/>
    <mergeCell ref="L64:O64"/>
    <mergeCell ref="A63:B63"/>
    <mergeCell ref="C63:K63"/>
    <mergeCell ref="C69:K69"/>
    <mergeCell ref="L69:O69"/>
    <mergeCell ref="A65:B65"/>
    <mergeCell ref="L67:O67"/>
    <mergeCell ref="C66:K66"/>
    <mergeCell ref="L68:O68"/>
    <mergeCell ref="A68:B68"/>
    <mergeCell ref="C68:K68"/>
    <mergeCell ref="C65:K65"/>
    <mergeCell ref="L65:O65"/>
    <mergeCell ref="A67:B67"/>
    <mergeCell ref="C67:K67"/>
    <mergeCell ref="A66:B66"/>
    <mergeCell ref="L66:O66"/>
    <mergeCell ref="A62:B62"/>
    <mergeCell ref="C62:K62"/>
    <mergeCell ref="L62:O62"/>
    <mergeCell ref="A59:B59"/>
    <mergeCell ref="L59:O59"/>
    <mergeCell ref="A60:O61"/>
    <mergeCell ref="L58:O58"/>
    <mergeCell ref="C59:K59"/>
    <mergeCell ref="C56:K56"/>
    <mergeCell ref="A57:B57"/>
    <mergeCell ref="C57:K57"/>
    <mergeCell ref="L57:O57"/>
    <mergeCell ref="A58:B58"/>
    <mergeCell ref="C58:K58"/>
    <mergeCell ref="A56:B56"/>
    <mergeCell ref="L56:O56"/>
    <mergeCell ref="A54:O54"/>
    <mergeCell ref="C50:K51"/>
    <mergeCell ref="A55:O55"/>
    <mergeCell ref="A52:B53"/>
    <mergeCell ref="C52:K53"/>
    <mergeCell ref="L52:O53"/>
    <mergeCell ref="L38:O39"/>
    <mergeCell ref="A35:B35"/>
    <mergeCell ref="C35:K35"/>
    <mergeCell ref="L35:O35"/>
    <mergeCell ref="A33:O34"/>
    <mergeCell ref="C36:K37"/>
    <mergeCell ref="A36:B37"/>
    <mergeCell ref="A38:B39"/>
    <mergeCell ref="C38:K39"/>
    <mergeCell ref="A70:O71"/>
    <mergeCell ref="M2:O2"/>
    <mergeCell ref="B6:K6"/>
    <mergeCell ref="I12:J12"/>
    <mergeCell ref="E22:F22"/>
    <mergeCell ref="L20:N20"/>
    <mergeCell ref="G20:J20"/>
    <mergeCell ref="M16:N16"/>
    <mergeCell ref="M18:N18"/>
    <mergeCell ref="G22:H22"/>
    <mergeCell ref="B23:N23"/>
    <mergeCell ref="L36:O37"/>
    <mergeCell ref="B28:D28"/>
    <mergeCell ref="B32:C32"/>
    <mergeCell ref="D32:E32"/>
    <mergeCell ref="J22:L2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3"/>
  <sheetViews>
    <sheetView zoomScaleNormal="100" workbookViewId="0">
      <selection activeCell="H8" sqref="H8"/>
    </sheetView>
  </sheetViews>
  <sheetFormatPr defaultColWidth="8.7109375" defaultRowHeight="15" x14ac:dyDescent="0.25"/>
  <cols>
    <col min="1" max="1" width="3.42578125" style="17" customWidth="1"/>
    <col min="2" max="2" width="18.28515625" style="17" customWidth="1"/>
    <col min="3" max="3" width="12.140625" style="17" customWidth="1"/>
    <col min="4" max="4" width="21" style="17" customWidth="1"/>
    <col min="5" max="5" width="25.28515625" style="17" customWidth="1"/>
    <col min="6" max="6" width="13" style="17" customWidth="1"/>
    <col min="7" max="7" width="8.42578125" style="17" customWidth="1"/>
    <col min="8" max="16384" width="8.7109375" style="17"/>
  </cols>
  <sheetData>
    <row r="2" spans="1:8" x14ac:dyDescent="0.25">
      <c r="F2" s="18" t="s">
        <v>15</v>
      </c>
    </row>
    <row r="3" spans="1:8" ht="18.75" x14ac:dyDescent="0.3">
      <c r="B3" s="187" t="s">
        <v>74</v>
      </c>
      <c r="C3" s="187"/>
      <c r="D3" s="187"/>
      <c r="E3" s="187"/>
      <c r="F3" s="187"/>
      <c r="G3" s="187"/>
      <c r="H3" s="187"/>
    </row>
    <row r="4" spans="1:8" ht="18.75" x14ac:dyDescent="0.3">
      <c r="B4" s="54"/>
      <c r="C4" s="54"/>
      <c r="D4" s="54"/>
      <c r="E4" s="54"/>
      <c r="F4" s="54"/>
      <c r="G4" s="54"/>
      <c r="H4" s="54"/>
    </row>
    <row r="5" spans="1:8" ht="18.75" x14ac:dyDescent="0.3">
      <c r="B5" s="188" t="s">
        <v>0</v>
      </c>
      <c r="C5" s="188"/>
      <c r="D5" s="188"/>
      <c r="E5" s="188"/>
      <c r="F5" s="188"/>
      <c r="G5" s="188"/>
      <c r="H5" s="54"/>
    </row>
    <row r="6" spans="1:8" x14ac:dyDescent="0.25">
      <c r="A6" s="42"/>
      <c r="B6" s="55"/>
      <c r="C6" s="55"/>
      <c r="D6" s="42"/>
      <c r="E6" s="42"/>
    </row>
    <row r="7" spans="1:8" x14ac:dyDescent="0.25">
      <c r="A7" s="42">
        <v>1</v>
      </c>
      <c r="B7" s="65" t="s">
        <v>16</v>
      </c>
      <c r="C7" s="65"/>
      <c r="D7"/>
      <c r="E7" s="98">
        <f>'№ 910 Декларация '!D8</f>
        <v>111111111111</v>
      </c>
    </row>
    <row r="8" spans="1:8" ht="15.75" thickBot="1" x14ac:dyDescent="0.3">
      <c r="A8" s="42">
        <v>2</v>
      </c>
      <c r="B8" s="65" t="s">
        <v>75</v>
      </c>
      <c r="C8" s="65"/>
      <c r="D8" s="65"/>
      <c r="E8" s="55"/>
      <c r="F8" s="64">
        <f>'№ 910 Декларация '!K12</f>
        <v>1</v>
      </c>
      <c r="G8" s="17" t="s">
        <v>13</v>
      </c>
      <c r="H8" s="17">
        <f>'№ 910 Декларация '!N12</f>
        <v>2017</v>
      </c>
    </row>
    <row r="9" spans="1:8" x14ac:dyDescent="0.25">
      <c r="A9" s="42"/>
      <c r="B9" s="58"/>
      <c r="C9" s="58"/>
      <c r="D9" s="58"/>
      <c r="E9" s="58"/>
    </row>
    <row r="10" spans="1:8" ht="18.75" customHeight="1" x14ac:dyDescent="0.25"/>
    <row r="11" spans="1:8" x14ac:dyDescent="0.25">
      <c r="A11" s="44"/>
      <c r="B11"/>
      <c r="C11"/>
      <c r="D11"/>
      <c r="E11"/>
    </row>
    <row r="12" spans="1:8" ht="25.5" x14ac:dyDescent="0.25">
      <c r="A12" s="22"/>
      <c r="B12" s="45" t="s">
        <v>67</v>
      </c>
      <c r="C12" s="46" t="s">
        <v>68</v>
      </c>
      <c r="D12" s="46" t="s">
        <v>69</v>
      </c>
      <c r="E12" s="46" t="s">
        <v>70</v>
      </c>
      <c r="F12" s="47"/>
    </row>
    <row r="13" spans="1:8" ht="15" customHeight="1" x14ac:dyDescent="0.25">
      <c r="A13" s="22"/>
      <c r="B13" s="63">
        <v>1</v>
      </c>
      <c r="C13" s="48">
        <v>3</v>
      </c>
      <c r="D13" s="48">
        <v>4</v>
      </c>
      <c r="E13" s="48">
        <v>5</v>
      </c>
      <c r="F13"/>
    </row>
    <row r="14" spans="1:8" x14ac:dyDescent="0.25">
      <c r="A14" s="22">
        <v>1</v>
      </c>
      <c r="B14" s="73" t="s">
        <v>112</v>
      </c>
      <c r="C14" s="87"/>
      <c r="D14" s="87"/>
      <c r="E14" s="87"/>
      <c r="F14"/>
    </row>
    <row r="15" spans="1:8" x14ac:dyDescent="0.25">
      <c r="A15" s="22">
        <v>2</v>
      </c>
      <c r="B15" s="73" t="s">
        <v>113</v>
      </c>
      <c r="C15" s="87"/>
      <c r="D15" s="87"/>
      <c r="E15" s="87"/>
      <c r="F15"/>
    </row>
    <row r="16" spans="1:8" x14ac:dyDescent="0.25">
      <c r="A16" s="22">
        <v>2</v>
      </c>
      <c r="B16" s="73" t="s">
        <v>114</v>
      </c>
      <c r="C16" s="89"/>
      <c r="D16" s="87"/>
      <c r="E16" s="87"/>
      <c r="F16"/>
    </row>
    <row r="17" spans="1:6" x14ac:dyDescent="0.25">
      <c r="A17" s="22">
        <v>4</v>
      </c>
      <c r="B17" s="73" t="s">
        <v>115</v>
      </c>
      <c r="C17" s="87"/>
      <c r="D17" s="87"/>
      <c r="E17" s="87"/>
      <c r="F17"/>
    </row>
    <row r="18" spans="1:6" x14ac:dyDescent="0.25">
      <c r="A18" s="22">
        <v>5</v>
      </c>
      <c r="B18" s="73" t="s">
        <v>116</v>
      </c>
      <c r="C18" s="87"/>
      <c r="D18" s="87"/>
      <c r="E18" s="87"/>
      <c r="F18"/>
    </row>
    <row r="19" spans="1:6" x14ac:dyDescent="0.25">
      <c r="A19" s="22">
        <v>6</v>
      </c>
      <c r="B19" s="73" t="s">
        <v>117</v>
      </c>
      <c r="C19" s="87"/>
      <c r="D19" s="87"/>
      <c r="E19" s="87"/>
      <c r="F19"/>
    </row>
    <row r="20" spans="1:6" x14ac:dyDescent="0.25">
      <c r="A20" s="22">
        <v>13</v>
      </c>
      <c r="B20" s="49" t="s">
        <v>14</v>
      </c>
      <c r="C20" s="50">
        <f>SUM(C14:C19)</f>
        <v>0</v>
      </c>
      <c r="D20" s="50">
        <f>SUM(D14:D19)</f>
        <v>0</v>
      </c>
      <c r="E20" s="50">
        <f>SUM(E14:E19)</f>
        <v>0</v>
      </c>
      <c r="F20"/>
    </row>
    <row r="21" spans="1:6" x14ac:dyDescent="0.25">
      <c r="A21" s="22">
        <v>14</v>
      </c>
      <c r="B21" s="49" t="s">
        <v>14</v>
      </c>
      <c r="C21" s="62">
        <f>C20+D20+E20</f>
        <v>0</v>
      </c>
      <c r="D21" s="62"/>
      <c r="E21" s="62"/>
      <c r="F21"/>
    </row>
    <row r="22" spans="1:6" x14ac:dyDescent="0.25">
      <c r="B22" s="56"/>
      <c r="C22" s="57"/>
      <c r="D22" s="58"/>
      <c r="E22" s="58"/>
      <c r="F22"/>
    </row>
    <row r="23" spans="1:6" x14ac:dyDescent="0.25">
      <c r="A23" s="56"/>
      <c r="B23" s="57"/>
      <c r="C23" s="58"/>
      <c r="D23" s="58"/>
      <c r="F23"/>
    </row>
    <row r="24" spans="1:6" x14ac:dyDescent="0.25">
      <c r="A24" s="59" t="s">
        <v>71</v>
      </c>
      <c r="B24" s="60"/>
      <c r="C24" s="61"/>
      <c r="D24" s="61"/>
      <c r="F24"/>
    </row>
    <row r="25" spans="1:6" x14ac:dyDescent="0.25">
      <c r="B25" s="44"/>
      <c r="C25" s="44"/>
      <c r="D25"/>
      <c r="E25"/>
      <c r="F25"/>
    </row>
    <row r="26" spans="1:6" x14ac:dyDescent="0.25">
      <c r="A26" s="51"/>
      <c r="B26" s="51"/>
      <c r="C26" s="52"/>
      <c r="D26" s="52"/>
      <c r="E26"/>
    </row>
    <row r="27" spans="1:6" x14ac:dyDescent="0.25">
      <c r="A27" s="53" t="s">
        <v>72</v>
      </c>
      <c r="B27" s="44"/>
      <c r="C27"/>
      <c r="D27"/>
      <c r="E27"/>
    </row>
    <row r="28" spans="1:6" x14ac:dyDescent="0.25">
      <c r="A28" s="44"/>
      <c r="B28" s="44"/>
      <c r="C28"/>
      <c r="D28"/>
      <c r="E28"/>
    </row>
    <row r="29" spans="1:6" x14ac:dyDescent="0.25">
      <c r="A29" s="185"/>
      <c r="B29" s="186"/>
      <c r="C29" s="186"/>
      <c r="D29"/>
      <c r="E29"/>
    </row>
    <row r="30" spans="1:6" x14ac:dyDescent="0.25">
      <c r="A30" s="53" t="s">
        <v>73</v>
      </c>
      <c r="B30" s="44"/>
      <c r="C30"/>
      <c r="D30"/>
      <c r="E30"/>
    </row>
    <row r="33" spans="1:6" x14ac:dyDescent="0.25">
      <c r="A33" s="189" t="s">
        <v>11</v>
      </c>
      <c r="B33" s="189"/>
      <c r="C33" s="190" t="s">
        <v>85</v>
      </c>
      <c r="D33" s="190"/>
      <c r="E33" s="190"/>
      <c r="F33" s="190"/>
    </row>
  </sheetData>
  <mergeCells count="5">
    <mergeCell ref="A29:C29"/>
    <mergeCell ref="B3:H3"/>
    <mergeCell ref="B5:G5"/>
    <mergeCell ref="A33:B33"/>
    <mergeCell ref="C33:F33"/>
  </mergeCells>
  <phoneticPr fontId="1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9"/>
  <sheetViews>
    <sheetView topLeftCell="C10" workbookViewId="0">
      <selection activeCell="J20" sqref="J20"/>
    </sheetView>
  </sheetViews>
  <sheetFormatPr defaultColWidth="8.7109375" defaultRowHeight="15" x14ac:dyDescent="0.25"/>
  <cols>
    <col min="1" max="1" width="13" style="17" customWidth="1"/>
    <col min="2" max="2" width="13.28515625" style="17" customWidth="1"/>
    <col min="3" max="3" width="12.85546875" style="17" customWidth="1"/>
    <col min="4" max="4" width="16" style="17" customWidth="1"/>
    <col min="5" max="6" width="11" style="17" customWidth="1"/>
    <col min="7" max="7" width="11.5703125" style="17" customWidth="1"/>
    <col min="8" max="8" width="14.28515625" style="17" customWidth="1"/>
    <col min="9" max="9" width="13" style="17" customWidth="1"/>
    <col min="10" max="10" width="13.7109375" style="17" customWidth="1"/>
    <col min="11" max="11" width="13.140625" style="17" customWidth="1"/>
    <col min="12" max="12" width="16" style="17" customWidth="1"/>
    <col min="13" max="13" width="14.85546875" style="17" customWidth="1"/>
    <col min="14" max="14" width="13" style="17" customWidth="1"/>
    <col min="15" max="16384" width="8.7109375" style="17"/>
  </cols>
  <sheetData>
    <row r="2" spans="1:15" x14ac:dyDescent="0.25">
      <c r="G2" s="19"/>
      <c r="N2" s="18" t="s">
        <v>15</v>
      </c>
    </row>
    <row r="3" spans="1:15" x14ac:dyDescent="0.25">
      <c r="A3" s="20"/>
      <c r="B3" s="20"/>
    </row>
    <row r="4" spans="1:15" x14ac:dyDescent="0.25">
      <c r="A4" s="20"/>
      <c r="B4" s="20"/>
    </row>
    <row r="5" spans="1:15" x14ac:dyDescent="0.25">
      <c r="A5" s="66" t="s">
        <v>76</v>
      </c>
      <c r="B5" s="52"/>
      <c r="C5" s="66"/>
      <c r="D5" s="66"/>
    </row>
    <row r="6" spans="1:15" x14ac:dyDescent="0.25">
      <c r="A6" s="42"/>
      <c r="B6" s="42"/>
      <c r="C6" s="42"/>
      <c r="D6" s="42"/>
    </row>
    <row r="7" spans="1:15" x14ac:dyDescent="0.25">
      <c r="A7" s="42">
        <v>1</v>
      </c>
      <c r="B7" s="66" t="s">
        <v>77</v>
      </c>
      <c r="C7" s="66"/>
      <c r="D7" s="66"/>
    </row>
    <row r="8" spans="1:15" x14ac:dyDescent="0.25">
      <c r="A8" s="42">
        <v>2</v>
      </c>
      <c r="B8" s="67" t="s">
        <v>16</v>
      </c>
      <c r="C8" s="67"/>
      <c r="D8" s="102">
        <f>'№ 910 Декларация '!D8</f>
        <v>111111111111</v>
      </c>
    </row>
    <row r="9" spans="1:15" x14ac:dyDescent="0.25">
      <c r="A9" s="42">
        <v>3</v>
      </c>
      <c r="B9" s="66" t="s">
        <v>86</v>
      </c>
      <c r="C9" s="66"/>
      <c r="D9" s="103">
        <f>'№ 910 Декларация '!K12</f>
        <v>1</v>
      </c>
      <c r="E9" s="103" t="s">
        <v>19</v>
      </c>
      <c r="F9" s="103">
        <f>'№ 910 Декларация '!N12</f>
        <v>2017</v>
      </c>
    </row>
    <row r="10" spans="1:15" x14ac:dyDescent="0.25">
      <c r="A10" s="58"/>
      <c r="B10" s="58"/>
    </row>
    <row r="11" spans="1:15" ht="43.5" customHeight="1" x14ac:dyDescent="0.25">
      <c r="A11" s="191"/>
      <c r="B11" s="191"/>
      <c r="C11" s="191"/>
    </row>
    <row r="12" spans="1:15" x14ac:dyDescent="0.25">
      <c r="A12" s="58"/>
      <c r="B12" s="58"/>
    </row>
    <row r="13" spans="1:15" ht="89.25" x14ac:dyDescent="0.25">
      <c r="A13" s="68" t="s">
        <v>81</v>
      </c>
      <c r="B13" s="68" t="s">
        <v>82</v>
      </c>
      <c r="C13" s="68" t="s">
        <v>88</v>
      </c>
      <c r="D13" s="68" t="s">
        <v>89</v>
      </c>
      <c r="E13" s="68" t="s">
        <v>90</v>
      </c>
      <c r="F13" s="68" t="s">
        <v>91</v>
      </c>
      <c r="G13" s="68" t="s">
        <v>92</v>
      </c>
      <c r="H13" s="68" t="s">
        <v>93</v>
      </c>
      <c r="I13" s="68" t="s">
        <v>94</v>
      </c>
      <c r="J13" s="68" t="s">
        <v>95</v>
      </c>
      <c r="K13" s="68" t="s">
        <v>96</v>
      </c>
      <c r="L13" s="68" t="s">
        <v>97</v>
      </c>
      <c r="M13" s="68" t="s">
        <v>107</v>
      </c>
      <c r="N13" s="68" t="s">
        <v>108</v>
      </c>
      <c r="O13" s="68" t="s">
        <v>109</v>
      </c>
    </row>
    <row r="14" spans="1:15" x14ac:dyDescent="0.25">
      <c r="A14" s="68">
        <v>1</v>
      </c>
      <c r="B14" s="68">
        <v>2</v>
      </c>
      <c r="C14" s="68">
        <v>3</v>
      </c>
      <c r="D14" s="68">
        <v>4</v>
      </c>
      <c r="E14" s="68">
        <v>5</v>
      </c>
      <c r="F14" s="68">
        <v>6</v>
      </c>
      <c r="G14" s="68">
        <v>7</v>
      </c>
      <c r="H14" s="68">
        <v>8</v>
      </c>
      <c r="I14" s="68">
        <v>9</v>
      </c>
      <c r="J14" s="68">
        <v>10</v>
      </c>
      <c r="K14" s="68">
        <v>11</v>
      </c>
      <c r="L14" s="68">
        <v>12</v>
      </c>
      <c r="M14" s="68">
        <v>13</v>
      </c>
      <c r="N14" s="68">
        <v>14</v>
      </c>
      <c r="O14" s="68">
        <v>15</v>
      </c>
    </row>
    <row r="15" spans="1:15" ht="80.25" customHeight="1" x14ac:dyDescent="0.25">
      <c r="A15" s="93" t="s">
        <v>150</v>
      </c>
      <c r="B15" s="93" t="s">
        <v>151</v>
      </c>
      <c r="C15" s="93" t="s">
        <v>152</v>
      </c>
      <c r="D15" s="94" t="s">
        <v>128</v>
      </c>
      <c r="E15" s="93" t="s">
        <v>127</v>
      </c>
      <c r="F15" s="93" t="s">
        <v>153</v>
      </c>
      <c r="G15" s="93" t="s">
        <v>154</v>
      </c>
      <c r="H15" s="95" t="s">
        <v>129</v>
      </c>
      <c r="I15" s="93" t="s">
        <v>155</v>
      </c>
      <c r="J15" s="93" t="s">
        <v>156</v>
      </c>
      <c r="K15" s="93" t="s">
        <v>157</v>
      </c>
      <c r="L15" s="93" t="s">
        <v>130</v>
      </c>
      <c r="M15" s="93" t="s">
        <v>158</v>
      </c>
      <c r="N15" s="93" t="s">
        <v>159</v>
      </c>
      <c r="O15" s="22">
        <f>'№ 2.1 Начис. доходы работ'!R26+'№ 2.2 Начис. доходы работ'!R26+'№ 2.3 Начис. доходы работ'!R26+'№ 2.4 Начис. доходы работ'!R26+'№ 2.5 Начис. доходы работ. '!R26+'№ 2.6 Начис. доходы работ. '!R26</f>
        <v>0</v>
      </c>
    </row>
    <row r="16" spans="1:15" x14ac:dyDescent="0.25">
      <c r="A16" s="23">
        <f>'№ 2.1 Начис. доходы работ'!C26+'№ 2.2 Начис. доходы работ'!C26+'№ 2.3 Начис. доходы работ'!C26+'№ 2.4 Начис. доходы работ'!C26+'№ 2.5 Начис. доходы работ. '!C26+'№ 2.6 Начис. доходы работ. '!C26</f>
        <v>0</v>
      </c>
      <c r="B16" s="23">
        <f>'№ 2.1 Начис. доходы работ'!D26+'№ 2.2 Начис. доходы работ'!D26+'№ 2.3 Начис. доходы работ'!D26+'№ 2.4 Начис. доходы работ'!D26+'№ 2.5 Начис. доходы работ. '!D26+'№ 2.6 Начис. доходы работ. '!D26</f>
        <v>0</v>
      </c>
      <c r="C16" s="23">
        <f>'№ 2.1 Начис. доходы работ'!E26+'№ 2.2 Начис. доходы работ'!E26+'№ 2.3 Начис. доходы работ'!E26+'№ 2.4 Начис. доходы работ'!E26+'№ 2.5 Начис. доходы работ. '!E26+'№ 2.6 Начис. доходы работ. '!E26</f>
        <v>0</v>
      </c>
      <c r="D16" s="23">
        <f>A16-B16-H16-C16</f>
        <v>0</v>
      </c>
      <c r="E16" s="23">
        <f>D16*10%</f>
        <v>0</v>
      </c>
      <c r="F16" s="23">
        <f>'№ 2.1 Начис. доходы работ'!H26+'№ 2.2 Начис. доходы работ'!H26+'№ 2.3 Начис. доходы работ'!H26+'№ 2.4 Начис. доходы работ'!H26+'№ 2.5 Начис. доходы работ. '!H26+'№ 2.6 Начис. доходы работ. '!H26</f>
        <v>0</v>
      </c>
      <c r="G16" s="23">
        <f>'№ 2.1 Начис. доходы работ'!I26+'№ 2.2 Начис. доходы работ'!I26+'№ 2.3 Начис. доходы работ'!I26+'№ 2.4 Начис. доходы работ'!I26+'№ 2.5 Начис. доходы работ. '!I26+'№ 2.6 Начис. доходы работ. '!I26</f>
        <v>0</v>
      </c>
      <c r="H16" s="23">
        <f>G16*10%</f>
        <v>0</v>
      </c>
      <c r="I16" s="23">
        <f>'№ 2.1 Начис. доходы работ'!L26+'№ 2.2 Начис. доходы работ'!L26+'№ 2.3 Начис. доходы работ'!L26+'№ 2.4 Начис. доходы работ'!L26+'№ 2.5 Начис. доходы работ. '!L26+'№ 2.6 Начис. доходы работ. '!L26</f>
        <v>0</v>
      </c>
      <c r="J16" s="23">
        <f>'№ 2.1 Начис. доходы работ'!M26+'№ 2.2 Начис. доходы работ'!M26+'№ 2.3 Начис. доходы работ'!M26+'№ 2.4 Начис. доходы работ'!M26+'№ 2.5 Начис. доходы работ. '!M26+'№ 2.6 Начис. доходы работ. '!M26</f>
        <v>0</v>
      </c>
      <c r="K16" s="23">
        <f>'№ 2.1 Начис. доходы работ'!N26+'№ 2.2 Начис. доходы работ'!N26+'№ 2.3 Начис. доходы работ'!N26+'№ 2.4 Начис. доходы работ'!N26+'№ 2.5 Начис. доходы работ. '!N26+'№ 2.6 Начис. доходы работ. '!N26</f>
        <v>0</v>
      </c>
      <c r="L16" s="23">
        <f>K16*5%</f>
        <v>0</v>
      </c>
      <c r="M16" s="23">
        <f>'№ 2.1 Начис. доходы работ'!P26+'№ 2.2 Начис. доходы работ'!P26+'№ 2.3 Начис. доходы работ'!P26+'№ 2.4 Начис. доходы работ'!P26+'№ 2.5 Начис. доходы работ. '!P26+'№ 2.6 Начис. доходы работ. '!P26</f>
        <v>0</v>
      </c>
      <c r="N16" s="23">
        <f>'№ 2.1 Начис. доходы работ'!Q26+'№ 2.2 Начис. доходы работ'!Q26+'№ 2.3 Начис. доходы работ'!Q26+'№ 2.4 Начис. доходы работ'!Q26+'№ 2.5 Начис. доходы работ. '!Q26+'№ 2.6 Начис. доходы работ. '!Q26</f>
        <v>0</v>
      </c>
      <c r="O16" s="23">
        <f>SUM(O15:O15)</f>
        <v>0</v>
      </c>
    </row>
    <row r="17" spans="1:2" x14ac:dyDescent="0.25">
      <c r="A17" s="58"/>
      <c r="B17" s="58"/>
    </row>
    <row r="18" spans="1:2" x14ac:dyDescent="0.25">
      <c r="A18" s="52"/>
      <c r="B18" s="52"/>
    </row>
    <row r="19" spans="1:2" x14ac:dyDescent="0.25">
      <c r="A19"/>
      <c r="B19"/>
    </row>
    <row r="20" spans="1:2" x14ac:dyDescent="0.25">
      <c r="A20"/>
      <c r="B20"/>
    </row>
    <row r="21" spans="1:2" x14ac:dyDescent="0.25">
      <c r="A21" s="52"/>
      <c r="B21" s="52"/>
    </row>
    <row r="22" spans="1:2" x14ac:dyDescent="0.25">
      <c r="A22"/>
      <c r="B22"/>
    </row>
    <row r="23" spans="1:2" x14ac:dyDescent="0.25">
      <c r="A23"/>
      <c r="B23"/>
    </row>
    <row r="24" spans="1:2" x14ac:dyDescent="0.25">
      <c r="A24" s="52"/>
      <c r="B24" s="52"/>
    </row>
    <row r="25" spans="1:2" x14ac:dyDescent="0.25">
      <c r="A25"/>
      <c r="B25"/>
    </row>
    <row r="26" spans="1:2" x14ac:dyDescent="0.25">
      <c r="A26"/>
      <c r="B26"/>
    </row>
    <row r="27" spans="1:2" x14ac:dyDescent="0.25">
      <c r="A27" s="52"/>
      <c r="B27"/>
    </row>
    <row r="28" spans="1:2" x14ac:dyDescent="0.25">
      <c r="A28"/>
      <c r="B28"/>
    </row>
    <row r="29" spans="1:2" x14ac:dyDescent="0.25">
      <c r="A29" s="58"/>
      <c r="B29" s="58"/>
    </row>
  </sheetData>
  <mergeCells count="1">
    <mergeCell ref="A11:C11"/>
  </mergeCells>
  <pageMargins left="0.75" right="0.75" top="1" bottom="1" header="0.5" footer="0.5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topLeftCell="A8" workbookViewId="0">
      <selection activeCell="D9" sqref="D9"/>
    </sheetView>
  </sheetViews>
  <sheetFormatPr defaultColWidth="8.7109375" defaultRowHeight="15" x14ac:dyDescent="0.25"/>
  <cols>
    <col min="1" max="1" width="5.85546875" style="17" customWidth="1"/>
    <col min="2" max="2" width="18.5703125" style="17" customWidth="1"/>
    <col min="3" max="3" width="14.5703125" style="17" customWidth="1"/>
    <col min="4" max="4" width="23.7109375" style="17" customWidth="1"/>
    <col min="5" max="6" width="8.7109375" style="17"/>
    <col min="7" max="7" width="11" style="17" customWidth="1"/>
    <col min="8" max="8" width="9.5703125" style="17" customWidth="1"/>
    <col min="9" max="9" width="10" style="17" customWidth="1"/>
    <col min="10" max="10" width="11.5703125" style="17" customWidth="1"/>
    <col min="11" max="11" width="12.5703125" style="17" customWidth="1"/>
    <col min="12" max="12" width="8.7109375" style="17"/>
    <col min="13" max="13" width="10.42578125" style="17" customWidth="1"/>
    <col min="14" max="14" width="13.7109375" style="17" customWidth="1"/>
    <col min="15" max="15" width="15.42578125" style="17" customWidth="1"/>
    <col min="16" max="16" width="16" style="17" customWidth="1"/>
    <col min="17" max="17" width="19.7109375" style="17" customWidth="1"/>
    <col min="18" max="18" width="13" style="17" customWidth="1"/>
    <col min="19" max="16384" width="8.7109375" style="17"/>
  </cols>
  <sheetData>
    <row r="1" spans="1:18" x14ac:dyDescent="0.25">
      <c r="I1" s="19"/>
      <c r="J1" s="19"/>
      <c r="R1" s="18" t="s">
        <v>15</v>
      </c>
    </row>
    <row r="2" spans="1:18" x14ac:dyDescent="0.25">
      <c r="A2" s="20"/>
      <c r="B2" s="20"/>
      <c r="C2" s="20"/>
      <c r="D2" s="20"/>
    </row>
    <row r="3" spans="1:18" x14ac:dyDescent="0.25">
      <c r="A3" s="20"/>
      <c r="B3" s="20"/>
      <c r="C3" s="20"/>
      <c r="D3" s="20"/>
    </row>
    <row r="4" spans="1:18" x14ac:dyDescent="0.25">
      <c r="A4" s="66" t="s">
        <v>76</v>
      </c>
      <c r="B4" s="52"/>
      <c r="C4" s="66"/>
      <c r="D4" s="66"/>
    </row>
    <row r="5" spans="1:18" x14ac:dyDescent="0.25">
      <c r="A5" s="42"/>
      <c r="B5" s="42"/>
      <c r="C5" s="42"/>
      <c r="D5" s="42"/>
    </row>
    <row r="6" spans="1:18" x14ac:dyDescent="0.25">
      <c r="A6" s="42">
        <v>1</v>
      </c>
      <c r="B6" s="66" t="s">
        <v>77</v>
      </c>
      <c r="C6" s="66"/>
      <c r="D6" s="66"/>
    </row>
    <row r="7" spans="1:18" x14ac:dyDescent="0.25">
      <c r="A7" s="42">
        <v>2</v>
      </c>
      <c r="B7" s="67" t="s">
        <v>16</v>
      </c>
      <c r="C7" s="67"/>
      <c r="D7" s="102">
        <f>'№ 910 Декларация '!D8</f>
        <v>111111111111</v>
      </c>
    </row>
    <row r="8" spans="1:18" x14ac:dyDescent="0.25">
      <c r="A8" s="42">
        <v>3</v>
      </c>
      <c r="B8" s="66" t="s">
        <v>106</v>
      </c>
      <c r="C8" s="66"/>
      <c r="D8" s="66" t="str">
        <f>IF('№ 910 Декларация '!K12=1,"январь","июль")</f>
        <v>январь</v>
      </c>
      <c r="E8" s="17">
        <f>'№ 910 Декларация '!N12</f>
        <v>2017</v>
      </c>
    </row>
    <row r="9" spans="1:18" x14ac:dyDescent="0.25">
      <c r="A9" s="58"/>
      <c r="B9" s="58"/>
      <c r="C9" s="58"/>
      <c r="D9" s="58"/>
    </row>
    <row r="10" spans="1:18" ht="43.5" customHeight="1" x14ac:dyDescent="0.25">
      <c r="A10" s="191" t="s">
        <v>78</v>
      </c>
      <c r="B10" s="191"/>
      <c r="C10" s="191"/>
      <c r="D10" s="191"/>
      <c r="E10" s="191"/>
    </row>
    <row r="11" spans="1:18" x14ac:dyDescent="0.25">
      <c r="A11" s="58"/>
      <c r="B11" s="58"/>
      <c r="C11" s="58"/>
      <c r="D11" s="58"/>
    </row>
    <row r="12" spans="1:18" x14ac:dyDescent="0.25">
      <c r="A12" s="58"/>
      <c r="B12" s="58"/>
      <c r="C12" s="58"/>
      <c r="D12" s="58"/>
    </row>
    <row r="13" spans="1:18" ht="114.75" x14ac:dyDescent="0.25">
      <c r="A13" s="68" t="s">
        <v>79</v>
      </c>
      <c r="B13" s="68" t="s">
        <v>80</v>
      </c>
      <c r="C13" s="68" t="s">
        <v>81</v>
      </c>
      <c r="D13" s="68" t="s">
        <v>82</v>
      </c>
      <c r="E13" s="68" t="s">
        <v>88</v>
      </c>
      <c r="F13" s="68" t="s">
        <v>89</v>
      </c>
      <c r="G13" s="68" t="s">
        <v>90</v>
      </c>
      <c r="H13" s="68" t="s">
        <v>91</v>
      </c>
      <c r="I13" s="68" t="s">
        <v>92</v>
      </c>
      <c r="J13" s="68" t="s">
        <v>126</v>
      </c>
      <c r="K13" s="68" t="s">
        <v>93</v>
      </c>
      <c r="L13" s="68" t="s">
        <v>94</v>
      </c>
      <c r="M13" s="68" t="s">
        <v>95</v>
      </c>
      <c r="N13" s="68" t="s">
        <v>96</v>
      </c>
      <c r="O13" s="68" t="s">
        <v>97</v>
      </c>
      <c r="P13" s="68" t="s">
        <v>107</v>
      </c>
      <c r="Q13" s="68" t="s">
        <v>108</v>
      </c>
      <c r="R13" s="68" t="s">
        <v>109</v>
      </c>
    </row>
    <row r="14" spans="1:18" x14ac:dyDescent="0.25">
      <c r="A14" s="87">
        <v>1</v>
      </c>
      <c r="B14" s="87"/>
      <c r="C14" s="87"/>
      <c r="D14" s="87"/>
      <c r="E14" s="88"/>
      <c r="F14" s="22">
        <f>C14-E14-D14-K14</f>
        <v>0</v>
      </c>
      <c r="G14" s="22">
        <f>F14*10%</f>
        <v>0</v>
      </c>
      <c r="H14" s="88"/>
      <c r="I14" s="22">
        <f>IF(J14=1,0,C14-H14)</f>
        <v>0</v>
      </c>
      <c r="J14" s="88"/>
      <c r="K14" s="22">
        <f>I14*10%</f>
        <v>0</v>
      </c>
      <c r="L14" s="88"/>
      <c r="M14" s="22">
        <f>IF(J14=1,0,C14-K14-L14)</f>
        <v>0</v>
      </c>
      <c r="N14" s="22">
        <f>IF(OR(M14&lt;=0,),0,MIN(MAX(введение!$C$11,M14),введение!$C$14))</f>
        <v>0</v>
      </c>
      <c r="O14" s="22">
        <f>N14*5%</f>
        <v>0</v>
      </c>
      <c r="P14" s="88"/>
      <c r="Q14" s="22">
        <f>ROUND(P14*0.05,0)</f>
        <v>0</v>
      </c>
      <c r="R14" s="22">
        <f>IF(C14=0,0,1)</f>
        <v>0</v>
      </c>
    </row>
    <row r="15" spans="1:18" x14ac:dyDescent="0.25">
      <c r="A15" s="87">
        <v>2</v>
      </c>
      <c r="B15" s="87"/>
      <c r="C15" s="87"/>
      <c r="D15" s="87"/>
      <c r="E15" s="88"/>
      <c r="F15" s="22">
        <f t="shared" ref="F15:F25" si="0">C15-E15-D15-K15</f>
        <v>0</v>
      </c>
      <c r="G15" s="97">
        <f t="shared" ref="G15:G25" si="1">F15*10%</f>
        <v>0</v>
      </c>
      <c r="H15" s="88"/>
      <c r="I15" s="22">
        <f t="shared" ref="I15:I25" si="2">IF(J15=1,0,C15-H15)</f>
        <v>0</v>
      </c>
      <c r="J15" s="88"/>
      <c r="K15" s="22">
        <f t="shared" ref="K15:K25" si="3">I15*10%</f>
        <v>0</v>
      </c>
      <c r="L15" s="88"/>
      <c r="M15" s="22">
        <f t="shared" ref="M15:M25" si="4">IF(J15=1,0,C15-K15-L15)</f>
        <v>0</v>
      </c>
      <c r="N15" s="22">
        <f>IF(OR(M15&lt;=0,),0,MIN(MAX(введение!$C$11,M15),введение!$C$14))</f>
        <v>0</v>
      </c>
      <c r="O15" s="22">
        <f t="shared" ref="O15:O25" si="5">N15*5%</f>
        <v>0</v>
      </c>
      <c r="P15" s="88"/>
      <c r="Q15" s="22">
        <f t="shared" ref="Q15:Q25" si="6">ROUND(P15*0.05,0)</f>
        <v>0</v>
      </c>
      <c r="R15" s="22">
        <f t="shared" ref="R15:R25" si="7">IF(C15=0,0,1)</f>
        <v>0</v>
      </c>
    </row>
    <row r="16" spans="1:18" x14ac:dyDescent="0.25">
      <c r="A16" s="87">
        <v>3</v>
      </c>
      <c r="B16" s="87"/>
      <c r="C16" s="87"/>
      <c r="D16" s="87"/>
      <c r="E16" s="88"/>
      <c r="F16" s="22">
        <f t="shared" si="0"/>
        <v>0</v>
      </c>
      <c r="G16" s="97">
        <f t="shared" si="1"/>
        <v>0</v>
      </c>
      <c r="H16" s="88"/>
      <c r="I16" s="22">
        <f>IF(J16=1,0,C16-H16)</f>
        <v>0</v>
      </c>
      <c r="J16" s="88"/>
      <c r="K16" s="22">
        <f t="shared" si="3"/>
        <v>0</v>
      </c>
      <c r="L16" s="88"/>
      <c r="M16" s="22">
        <f t="shared" si="4"/>
        <v>0</v>
      </c>
      <c r="N16" s="22">
        <f>IF(OR(M16&lt;=0,),0,MIN(MAX(введение!$C$11,M16),введение!$C$14))</f>
        <v>0</v>
      </c>
      <c r="O16" s="22">
        <f t="shared" si="5"/>
        <v>0</v>
      </c>
      <c r="P16" s="88"/>
      <c r="Q16" s="22">
        <f t="shared" si="6"/>
        <v>0</v>
      </c>
      <c r="R16" s="22">
        <f t="shared" si="7"/>
        <v>0</v>
      </c>
    </row>
    <row r="17" spans="1:18" x14ac:dyDescent="0.25">
      <c r="A17" s="87"/>
      <c r="B17" s="87"/>
      <c r="C17" s="87"/>
      <c r="D17" s="87"/>
      <c r="E17" s="88"/>
      <c r="F17" s="22">
        <f t="shared" si="0"/>
        <v>0</v>
      </c>
      <c r="G17" s="97">
        <f t="shared" si="1"/>
        <v>0</v>
      </c>
      <c r="H17" s="88"/>
      <c r="I17" s="22">
        <f t="shared" si="2"/>
        <v>0</v>
      </c>
      <c r="J17" s="88"/>
      <c r="K17" s="22">
        <f t="shared" si="3"/>
        <v>0</v>
      </c>
      <c r="L17" s="88"/>
      <c r="M17" s="22">
        <f t="shared" si="4"/>
        <v>0</v>
      </c>
      <c r="N17" s="22">
        <f>IF(OR(M17&lt;=0,),0,MIN(MAX(введение!$C$11,M17),введение!$C$14))</f>
        <v>0</v>
      </c>
      <c r="O17" s="22">
        <f t="shared" si="5"/>
        <v>0</v>
      </c>
      <c r="P17" s="88"/>
      <c r="Q17" s="22">
        <f t="shared" si="6"/>
        <v>0</v>
      </c>
      <c r="R17" s="22">
        <f t="shared" si="7"/>
        <v>0</v>
      </c>
    </row>
    <row r="18" spans="1:18" x14ac:dyDescent="0.25">
      <c r="A18" s="87"/>
      <c r="B18" s="87"/>
      <c r="C18" s="87"/>
      <c r="D18" s="87"/>
      <c r="E18" s="88"/>
      <c r="F18" s="22">
        <f t="shared" si="0"/>
        <v>0</v>
      </c>
      <c r="G18" s="97">
        <f t="shared" si="1"/>
        <v>0</v>
      </c>
      <c r="H18" s="88"/>
      <c r="I18" s="22">
        <f t="shared" si="2"/>
        <v>0</v>
      </c>
      <c r="J18" s="88"/>
      <c r="K18" s="22">
        <f t="shared" si="3"/>
        <v>0</v>
      </c>
      <c r="L18" s="88"/>
      <c r="M18" s="22">
        <f t="shared" si="4"/>
        <v>0</v>
      </c>
      <c r="N18" s="22">
        <f>IF(OR(M18&lt;=0,),0,MIN(MAX(введение!$C$11,M18),введение!$C$14))</f>
        <v>0</v>
      </c>
      <c r="O18" s="22">
        <f t="shared" si="5"/>
        <v>0</v>
      </c>
      <c r="P18" s="88"/>
      <c r="Q18" s="22">
        <f t="shared" si="6"/>
        <v>0</v>
      </c>
      <c r="R18" s="22">
        <f t="shared" si="7"/>
        <v>0</v>
      </c>
    </row>
    <row r="19" spans="1:18" x14ac:dyDescent="0.25">
      <c r="A19" s="87"/>
      <c r="B19" s="87"/>
      <c r="C19" s="87"/>
      <c r="D19" s="87"/>
      <c r="E19" s="88"/>
      <c r="F19" s="22">
        <f t="shared" si="0"/>
        <v>0</v>
      </c>
      <c r="G19" s="97">
        <f t="shared" si="1"/>
        <v>0</v>
      </c>
      <c r="H19" s="88"/>
      <c r="I19" s="22">
        <f t="shared" si="2"/>
        <v>0</v>
      </c>
      <c r="J19" s="88"/>
      <c r="K19" s="22">
        <f t="shared" si="3"/>
        <v>0</v>
      </c>
      <c r="L19" s="88"/>
      <c r="M19" s="22">
        <f t="shared" si="4"/>
        <v>0</v>
      </c>
      <c r="N19" s="22">
        <f>IF(OR(M19&lt;=0,),0,MIN(MAX(введение!$C$11,M19),введение!$C$14))</f>
        <v>0</v>
      </c>
      <c r="O19" s="22">
        <f t="shared" si="5"/>
        <v>0</v>
      </c>
      <c r="P19" s="88"/>
      <c r="Q19" s="22">
        <f t="shared" si="6"/>
        <v>0</v>
      </c>
      <c r="R19" s="22">
        <f t="shared" si="7"/>
        <v>0</v>
      </c>
    </row>
    <row r="20" spans="1:18" x14ac:dyDescent="0.25">
      <c r="A20" s="87"/>
      <c r="B20" s="87"/>
      <c r="C20" s="87"/>
      <c r="D20" s="87"/>
      <c r="E20" s="88"/>
      <c r="F20" s="22">
        <f t="shared" si="0"/>
        <v>0</v>
      </c>
      <c r="G20" s="97">
        <f t="shared" si="1"/>
        <v>0</v>
      </c>
      <c r="H20" s="88"/>
      <c r="I20" s="22">
        <f t="shared" si="2"/>
        <v>0</v>
      </c>
      <c r="J20" s="88"/>
      <c r="K20" s="22">
        <f t="shared" si="3"/>
        <v>0</v>
      </c>
      <c r="L20" s="88"/>
      <c r="M20" s="22">
        <f t="shared" si="4"/>
        <v>0</v>
      </c>
      <c r="N20" s="22">
        <f>IF(OR(M20&lt;=0,),0,MIN(MAX(введение!$C$11,M20),введение!$C$14))</f>
        <v>0</v>
      </c>
      <c r="O20" s="22">
        <f t="shared" si="5"/>
        <v>0</v>
      </c>
      <c r="P20" s="88"/>
      <c r="Q20" s="22">
        <f t="shared" si="6"/>
        <v>0</v>
      </c>
      <c r="R20" s="22">
        <f t="shared" si="7"/>
        <v>0</v>
      </c>
    </row>
    <row r="21" spans="1:18" x14ac:dyDescent="0.25">
      <c r="A21" s="87"/>
      <c r="B21" s="87"/>
      <c r="C21" s="87"/>
      <c r="D21" s="87"/>
      <c r="E21" s="88"/>
      <c r="F21" s="22">
        <f t="shared" si="0"/>
        <v>0</v>
      </c>
      <c r="G21" s="97">
        <f t="shared" si="1"/>
        <v>0</v>
      </c>
      <c r="H21" s="88"/>
      <c r="I21" s="22">
        <f t="shared" si="2"/>
        <v>0</v>
      </c>
      <c r="J21" s="88"/>
      <c r="K21" s="22">
        <f t="shared" si="3"/>
        <v>0</v>
      </c>
      <c r="L21" s="88"/>
      <c r="M21" s="22">
        <f t="shared" si="4"/>
        <v>0</v>
      </c>
      <c r="N21" s="22">
        <f>IF(OR(M21&lt;=0,),0,MIN(MAX(введение!$C$11,M21),введение!$C$14))</f>
        <v>0</v>
      </c>
      <c r="O21" s="22">
        <f t="shared" si="5"/>
        <v>0</v>
      </c>
      <c r="P21" s="88"/>
      <c r="Q21" s="22">
        <f t="shared" si="6"/>
        <v>0</v>
      </c>
      <c r="R21" s="22">
        <f t="shared" si="7"/>
        <v>0</v>
      </c>
    </row>
    <row r="22" spans="1:18" x14ac:dyDescent="0.25">
      <c r="A22" s="87"/>
      <c r="B22" s="87"/>
      <c r="C22" s="87"/>
      <c r="D22" s="87"/>
      <c r="E22" s="88"/>
      <c r="F22" s="22">
        <f t="shared" si="0"/>
        <v>0</v>
      </c>
      <c r="G22" s="97">
        <f t="shared" si="1"/>
        <v>0</v>
      </c>
      <c r="H22" s="88"/>
      <c r="I22" s="22">
        <f t="shared" si="2"/>
        <v>0</v>
      </c>
      <c r="J22" s="88"/>
      <c r="K22" s="22">
        <f t="shared" si="3"/>
        <v>0</v>
      </c>
      <c r="L22" s="88"/>
      <c r="M22" s="22">
        <f t="shared" si="4"/>
        <v>0</v>
      </c>
      <c r="N22" s="22">
        <f>IF(OR(M22&lt;=0,),0,MIN(MAX(введение!$C$11,M22),введение!$C$14))</f>
        <v>0</v>
      </c>
      <c r="O22" s="22">
        <f t="shared" si="5"/>
        <v>0</v>
      </c>
      <c r="P22" s="88"/>
      <c r="Q22" s="22">
        <f t="shared" si="6"/>
        <v>0</v>
      </c>
      <c r="R22" s="22">
        <f t="shared" si="7"/>
        <v>0</v>
      </c>
    </row>
    <row r="23" spans="1:18" x14ac:dyDescent="0.25">
      <c r="A23" s="87"/>
      <c r="B23" s="87"/>
      <c r="C23" s="87"/>
      <c r="D23" s="87"/>
      <c r="E23" s="88"/>
      <c r="F23" s="22">
        <f t="shared" si="0"/>
        <v>0</v>
      </c>
      <c r="G23" s="97">
        <f t="shared" si="1"/>
        <v>0</v>
      </c>
      <c r="H23" s="88"/>
      <c r="I23" s="22">
        <f t="shared" si="2"/>
        <v>0</v>
      </c>
      <c r="J23" s="88"/>
      <c r="K23" s="22">
        <f t="shared" si="3"/>
        <v>0</v>
      </c>
      <c r="L23" s="88"/>
      <c r="M23" s="22">
        <f t="shared" si="4"/>
        <v>0</v>
      </c>
      <c r="N23" s="22">
        <f>IF(OR(M23&lt;=0,),0,MIN(MAX(введение!$C$11,M23),введение!$C$14))</f>
        <v>0</v>
      </c>
      <c r="O23" s="22">
        <f t="shared" si="5"/>
        <v>0</v>
      </c>
      <c r="P23" s="88"/>
      <c r="Q23" s="22">
        <f t="shared" si="6"/>
        <v>0</v>
      </c>
      <c r="R23" s="22">
        <f t="shared" si="7"/>
        <v>0</v>
      </c>
    </row>
    <row r="24" spans="1:18" x14ac:dyDescent="0.25">
      <c r="A24" s="87"/>
      <c r="B24" s="87"/>
      <c r="C24" s="87"/>
      <c r="D24" s="87"/>
      <c r="E24" s="88"/>
      <c r="F24" s="22">
        <f t="shared" si="0"/>
        <v>0</v>
      </c>
      <c r="G24" s="97">
        <f t="shared" si="1"/>
        <v>0</v>
      </c>
      <c r="H24" s="88"/>
      <c r="I24" s="22">
        <f t="shared" si="2"/>
        <v>0</v>
      </c>
      <c r="J24" s="88"/>
      <c r="K24" s="22">
        <f t="shared" si="3"/>
        <v>0</v>
      </c>
      <c r="L24" s="88"/>
      <c r="M24" s="22">
        <f t="shared" si="4"/>
        <v>0</v>
      </c>
      <c r="N24" s="22">
        <f>IF(OR(M24&lt;=0,),0,MIN(MAX(введение!$C$11,M24),введение!$C$14))</f>
        <v>0</v>
      </c>
      <c r="O24" s="22">
        <f t="shared" si="5"/>
        <v>0</v>
      </c>
      <c r="P24" s="88"/>
      <c r="Q24" s="22">
        <f t="shared" si="6"/>
        <v>0</v>
      </c>
      <c r="R24" s="22">
        <f t="shared" si="7"/>
        <v>0</v>
      </c>
    </row>
    <row r="25" spans="1:18" x14ac:dyDescent="0.25">
      <c r="A25" s="87"/>
      <c r="B25" s="87"/>
      <c r="C25" s="87"/>
      <c r="D25" s="87"/>
      <c r="E25" s="88"/>
      <c r="F25" s="22">
        <f t="shared" si="0"/>
        <v>0</v>
      </c>
      <c r="G25" s="97">
        <f t="shared" si="1"/>
        <v>0</v>
      </c>
      <c r="H25" s="88"/>
      <c r="I25" s="22">
        <f t="shared" si="2"/>
        <v>0</v>
      </c>
      <c r="J25" s="88"/>
      <c r="K25" s="22">
        <f t="shared" si="3"/>
        <v>0</v>
      </c>
      <c r="L25" s="88"/>
      <c r="M25" s="22">
        <f t="shared" si="4"/>
        <v>0</v>
      </c>
      <c r="N25" s="22">
        <f>IF(OR(M25&lt;=0,),0,MIN(MAX(введение!$C$11,M25),введение!$C$14))</f>
        <v>0</v>
      </c>
      <c r="O25" s="22">
        <f t="shared" si="5"/>
        <v>0</v>
      </c>
      <c r="P25" s="88"/>
      <c r="Q25" s="22">
        <f t="shared" si="6"/>
        <v>0</v>
      </c>
      <c r="R25" s="22">
        <f t="shared" si="7"/>
        <v>0</v>
      </c>
    </row>
    <row r="26" spans="1:18" x14ac:dyDescent="0.25">
      <c r="A26" s="192" t="s">
        <v>83</v>
      </c>
      <c r="B26" s="193"/>
      <c r="C26" s="23">
        <f>SUM(C14:C25)</f>
        <v>0</v>
      </c>
      <c r="D26" s="23">
        <f t="shared" ref="D26:Q26" si="8">SUM(D14:D25)</f>
        <v>0</v>
      </c>
      <c r="E26" s="23">
        <f t="shared" si="8"/>
        <v>0</v>
      </c>
      <c r="F26" s="23">
        <f t="shared" si="8"/>
        <v>0</v>
      </c>
      <c r="G26" s="23">
        <f t="shared" si="8"/>
        <v>0</v>
      </c>
      <c r="H26" s="23">
        <f t="shared" si="8"/>
        <v>0</v>
      </c>
      <c r="I26" s="23">
        <f t="shared" si="8"/>
        <v>0</v>
      </c>
      <c r="J26" s="23"/>
      <c r="K26" s="23">
        <f>SUM(K14:K25)</f>
        <v>0</v>
      </c>
      <c r="L26" s="23">
        <f t="shared" si="8"/>
        <v>0</v>
      </c>
      <c r="M26" s="23">
        <f t="shared" si="8"/>
        <v>0</v>
      </c>
      <c r="N26" s="23">
        <f t="shared" si="8"/>
        <v>0</v>
      </c>
      <c r="O26" s="23">
        <f t="shared" si="8"/>
        <v>0</v>
      </c>
      <c r="P26" s="23">
        <f t="shared" si="8"/>
        <v>0</v>
      </c>
      <c r="Q26" s="23">
        <f t="shared" si="8"/>
        <v>0</v>
      </c>
      <c r="R26" s="23">
        <f>SUM(R14:R25)</f>
        <v>0</v>
      </c>
    </row>
    <row r="27" spans="1:18" x14ac:dyDescent="0.25">
      <c r="A27" s="58"/>
      <c r="B27" s="58"/>
      <c r="C27" s="58"/>
      <c r="D27" s="58"/>
    </row>
    <row r="28" spans="1:18" x14ac:dyDescent="0.25">
      <c r="A28" s="51"/>
      <c r="B28" s="51"/>
      <c r="C28" s="52"/>
      <c r="D28" s="52"/>
    </row>
    <row r="29" spans="1:18" x14ac:dyDescent="0.25">
      <c r="A29" s="53" t="s">
        <v>71</v>
      </c>
      <c r="B29" s="44"/>
      <c r="C29"/>
      <c r="D29"/>
    </row>
    <row r="30" spans="1:18" x14ac:dyDescent="0.25">
      <c r="A30" s="44"/>
      <c r="B30" s="44"/>
      <c r="C30"/>
      <c r="D30"/>
    </row>
    <row r="31" spans="1:18" x14ac:dyDescent="0.25">
      <c r="A31" s="51"/>
      <c r="B31" s="51"/>
      <c r="C31" s="52"/>
      <c r="D31" s="52"/>
    </row>
    <row r="32" spans="1:18" x14ac:dyDescent="0.25">
      <c r="A32" s="53" t="s">
        <v>72</v>
      </c>
      <c r="B32" s="44"/>
      <c r="C32"/>
      <c r="D32"/>
    </row>
    <row r="33" spans="1:4" x14ac:dyDescent="0.25">
      <c r="A33" s="44"/>
      <c r="B33" s="44"/>
      <c r="C33"/>
      <c r="D33"/>
    </row>
    <row r="34" spans="1:4" x14ac:dyDescent="0.25">
      <c r="A34" s="51"/>
      <c r="B34" s="51"/>
      <c r="C34" s="52"/>
      <c r="D34" s="52"/>
    </row>
    <row r="35" spans="1:4" x14ac:dyDescent="0.25">
      <c r="A35" s="53" t="s">
        <v>84</v>
      </c>
      <c r="B35" s="44"/>
      <c r="C35"/>
      <c r="D35"/>
    </row>
    <row r="36" spans="1:4" x14ac:dyDescent="0.25">
      <c r="A36" s="44"/>
      <c r="B36" s="44"/>
      <c r="C36"/>
      <c r="D36"/>
    </row>
    <row r="37" spans="1:4" x14ac:dyDescent="0.25">
      <c r="A37" s="51"/>
      <c r="B37" s="51"/>
      <c r="C37" s="52"/>
      <c r="D37"/>
    </row>
    <row r="38" spans="1:4" x14ac:dyDescent="0.25">
      <c r="A38" s="53" t="s">
        <v>73</v>
      </c>
      <c r="B38" s="44"/>
      <c r="C38"/>
      <c r="D38"/>
    </row>
    <row r="39" spans="1:4" x14ac:dyDescent="0.25">
      <c r="A39" s="58"/>
      <c r="B39" s="58"/>
      <c r="C39" s="58"/>
      <c r="D39" s="58"/>
    </row>
  </sheetData>
  <mergeCells count="2">
    <mergeCell ref="A10:E10"/>
    <mergeCell ref="A26:B26"/>
  </mergeCells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9"/>
  <sheetViews>
    <sheetView topLeftCell="A13" workbookViewId="0">
      <selection activeCell="D9" sqref="D9"/>
    </sheetView>
  </sheetViews>
  <sheetFormatPr defaultColWidth="8.7109375" defaultRowHeight="15" x14ac:dyDescent="0.25"/>
  <cols>
    <col min="1" max="1" width="5.85546875" style="17" customWidth="1"/>
    <col min="2" max="2" width="18.5703125" style="17" customWidth="1"/>
    <col min="3" max="3" width="14.5703125" style="17" customWidth="1"/>
    <col min="4" max="4" width="23.7109375" style="17" customWidth="1"/>
    <col min="5" max="6" width="8.7109375" style="17"/>
    <col min="7" max="7" width="11" style="17" customWidth="1"/>
    <col min="8" max="8" width="9.5703125" style="17" customWidth="1"/>
    <col min="9" max="9" width="10" style="17" customWidth="1"/>
    <col min="10" max="10" width="12.5703125" style="17" customWidth="1"/>
    <col min="11" max="11" width="8.7109375" style="17"/>
    <col min="12" max="12" width="10.42578125" style="17" customWidth="1"/>
    <col min="13" max="13" width="13.7109375" style="17" customWidth="1"/>
    <col min="14" max="14" width="15.42578125" style="17" customWidth="1"/>
    <col min="15" max="15" width="16" style="17" customWidth="1"/>
    <col min="16" max="16" width="19.7109375" style="17" customWidth="1"/>
    <col min="17" max="17" width="13" style="17" customWidth="1"/>
    <col min="18" max="16384" width="8.7109375" style="17"/>
  </cols>
  <sheetData>
    <row r="2" spans="1:18" x14ac:dyDescent="0.25">
      <c r="I2" s="19"/>
      <c r="Q2" s="18" t="s">
        <v>15</v>
      </c>
    </row>
    <row r="3" spans="1:18" x14ac:dyDescent="0.25">
      <c r="A3" s="20"/>
      <c r="B3" s="20"/>
      <c r="C3" s="20"/>
      <c r="D3" s="20"/>
    </row>
    <row r="4" spans="1:18" x14ac:dyDescent="0.25">
      <c r="A4" s="20"/>
      <c r="B4" s="20"/>
      <c r="C4" s="20"/>
      <c r="D4" s="20"/>
    </row>
    <row r="5" spans="1:18" x14ac:dyDescent="0.25">
      <c r="A5" s="66" t="s">
        <v>76</v>
      </c>
      <c r="B5" s="52"/>
      <c r="C5" s="66"/>
      <c r="D5" s="66"/>
    </row>
    <row r="6" spans="1:18" x14ac:dyDescent="0.25">
      <c r="A6" s="42"/>
      <c r="B6" s="42"/>
      <c r="C6" s="42"/>
      <c r="D6" s="42"/>
    </row>
    <row r="7" spans="1:18" x14ac:dyDescent="0.25">
      <c r="A7" s="42">
        <v>1</v>
      </c>
      <c r="B7" s="66" t="s">
        <v>77</v>
      </c>
      <c r="C7" s="66"/>
      <c r="D7" s="66"/>
    </row>
    <row r="8" spans="1:18" x14ac:dyDescent="0.25">
      <c r="A8" s="42">
        <v>2</v>
      </c>
      <c r="B8" s="67" t="s">
        <v>16</v>
      </c>
      <c r="C8" s="67"/>
      <c r="D8" s="102">
        <f>'№ 910 Декларация '!D8</f>
        <v>111111111111</v>
      </c>
    </row>
    <row r="9" spans="1:18" x14ac:dyDescent="0.25">
      <c r="A9" s="42">
        <v>3</v>
      </c>
      <c r="B9" s="66" t="s">
        <v>106</v>
      </c>
      <c r="C9" s="66"/>
      <c r="D9" s="66" t="str">
        <f>IF('№ 910 Декларация '!K12=1,"февраль","август")</f>
        <v>февраль</v>
      </c>
      <c r="E9" s="17">
        <f>'№ 910 Декларация '!N12</f>
        <v>2017</v>
      </c>
    </row>
    <row r="10" spans="1:18" x14ac:dyDescent="0.25">
      <c r="A10" s="58"/>
      <c r="B10" s="58"/>
      <c r="C10" s="58"/>
      <c r="D10" s="58"/>
    </row>
    <row r="11" spans="1:18" ht="43.5" customHeight="1" x14ac:dyDescent="0.25">
      <c r="A11" s="191" t="s">
        <v>78</v>
      </c>
      <c r="B11" s="191"/>
      <c r="C11" s="191"/>
      <c r="D11" s="191"/>
      <c r="E11" s="191"/>
    </row>
    <row r="12" spans="1:18" x14ac:dyDescent="0.25">
      <c r="A12" s="58"/>
      <c r="B12" s="58"/>
      <c r="C12" s="58"/>
      <c r="D12" s="58"/>
    </row>
    <row r="13" spans="1:18" ht="114.75" x14ac:dyDescent="0.25">
      <c r="A13" s="68" t="s">
        <v>79</v>
      </c>
      <c r="B13" s="68" t="s">
        <v>80</v>
      </c>
      <c r="C13" s="68" t="s">
        <v>81</v>
      </c>
      <c r="D13" s="68" t="s">
        <v>82</v>
      </c>
      <c r="E13" s="68" t="s">
        <v>88</v>
      </c>
      <c r="F13" s="68" t="s">
        <v>89</v>
      </c>
      <c r="G13" s="68" t="s">
        <v>90</v>
      </c>
      <c r="H13" s="68" t="s">
        <v>91</v>
      </c>
      <c r="I13" s="68" t="s">
        <v>92</v>
      </c>
      <c r="J13" s="68" t="s">
        <v>126</v>
      </c>
      <c r="K13" s="68" t="s">
        <v>93</v>
      </c>
      <c r="L13" s="68" t="s">
        <v>94</v>
      </c>
      <c r="M13" s="68" t="s">
        <v>95</v>
      </c>
      <c r="N13" s="68" t="s">
        <v>96</v>
      </c>
      <c r="O13" s="68" t="s">
        <v>97</v>
      </c>
      <c r="P13" s="68" t="s">
        <v>107</v>
      </c>
      <c r="Q13" s="68" t="s">
        <v>108</v>
      </c>
      <c r="R13" s="68" t="s">
        <v>109</v>
      </c>
    </row>
    <row r="14" spans="1:18" x14ac:dyDescent="0.25">
      <c r="A14" s="87"/>
      <c r="B14" s="87"/>
      <c r="C14" s="87"/>
      <c r="D14" s="87"/>
      <c r="E14" s="88"/>
      <c r="F14" s="22">
        <f>C14-E14-D14-K14</f>
        <v>0</v>
      </c>
      <c r="G14" s="22">
        <f>F14*10%</f>
        <v>0</v>
      </c>
      <c r="H14" s="88"/>
      <c r="I14" s="22">
        <f>IF(J14=1,0,C14-H14)</f>
        <v>0</v>
      </c>
      <c r="J14" s="88"/>
      <c r="K14" s="22">
        <f>IF(J14=1,0,I14*10%)</f>
        <v>0</v>
      </c>
      <c r="L14" s="88"/>
      <c r="M14" s="22">
        <f>IF(J14=1,0,C14-K14-L14)</f>
        <v>0</v>
      </c>
      <c r="N14" s="22">
        <f>IF(OR(M14&lt;=0,),0,MIN(MAX(введение!$C$11,M14),введение!$C$14))</f>
        <v>0</v>
      </c>
      <c r="O14" s="22">
        <f>N14*5%</f>
        <v>0</v>
      </c>
      <c r="P14" s="88"/>
      <c r="Q14" s="22">
        <f>ROUND(P14*0.05,0)</f>
        <v>0</v>
      </c>
      <c r="R14" s="22">
        <f>IF(C14=0,0,1)</f>
        <v>0</v>
      </c>
    </row>
    <row r="15" spans="1:18" x14ac:dyDescent="0.25">
      <c r="A15" s="87"/>
      <c r="B15" s="87"/>
      <c r="C15" s="87"/>
      <c r="D15" s="87"/>
      <c r="E15" s="88"/>
      <c r="F15" s="22">
        <f t="shared" ref="F15:F25" si="0">C15-E15-D15-K15</f>
        <v>0</v>
      </c>
      <c r="G15" s="97">
        <f t="shared" ref="G15:G25" si="1">F15*10%</f>
        <v>0</v>
      </c>
      <c r="H15" s="88"/>
      <c r="I15" s="22">
        <f t="shared" ref="I15:I25" si="2">IF(J15=1,0,C15-H15)</f>
        <v>0</v>
      </c>
      <c r="J15" s="88"/>
      <c r="K15" s="22">
        <f>IF(J15=1,0,I15*10%)</f>
        <v>0</v>
      </c>
      <c r="L15" s="88"/>
      <c r="M15" s="22">
        <f t="shared" ref="M15:M25" si="3">IF(J15=1,0,C15-K15-L15)</f>
        <v>0</v>
      </c>
      <c r="N15" s="22">
        <f>IF(OR(M15&lt;=0,),0,MIN(MAX(введение!$C$11,M15),введение!$C$14))</f>
        <v>0</v>
      </c>
      <c r="O15" s="22">
        <f t="shared" ref="O15:O25" si="4">N15*5%</f>
        <v>0</v>
      </c>
      <c r="P15" s="88"/>
      <c r="Q15" s="22">
        <f t="shared" ref="Q15:Q25" si="5">ROUND(P15*0.05,0)</f>
        <v>0</v>
      </c>
      <c r="R15" s="22">
        <f t="shared" ref="R15:R25" si="6">IF(C15=0,0,1)</f>
        <v>0</v>
      </c>
    </row>
    <row r="16" spans="1:18" x14ac:dyDescent="0.25">
      <c r="A16" s="87"/>
      <c r="B16" s="87"/>
      <c r="C16" s="87"/>
      <c r="D16" s="87"/>
      <c r="E16" s="88"/>
      <c r="F16" s="22">
        <f t="shared" si="0"/>
        <v>0</v>
      </c>
      <c r="G16" s="97">
        <f t="shared" si="1"/>
        <v>0</v>
      </c>
      <c r="H16" s="88"/>
      <c r="I16" s="22">
        <f t="shared" si="2"/>
        <v>0</v>
      </c>
      <c r="J16" s="88"/>
      <c r="K16" s="22">
        <f t="shared" ref="K16:K25" si="7">IF(J16=1,0,I16*10%)</f>
        <v>0</v>
      </c>
      <c r="L16" s="88"/>
      <c r="M16" s="22">
        <f t="shared" si="3"/>
        <v>0</v>
      </c>
      <c r="N16" s="22">
        <f>IF(OR(M16&lt;=0,),0,MIN(MAX(введение!$C$11,M16),введение!$C$14))</f>
        <v>0</v>
      </c>
      <c r="O16" s="22">
        <f t="shared" si="4"/>
        <v>0</v>
      </c>
      <c r="P16" s="88"/>
      <c r="Q16" s="22">
        <f t="shared" si="5"/>
        <v>0</v>
      </c>
      <c r="R16" s="22">
        <f t="shared" si="6"/>
        <v>0</v>
      </c>
    </row>
    <row r="17" spans="1:18" x14ac:dyDescent="0.25">
      <c r="A17" s="87"/>
      <c r="B17" s="87"/>
      <c r="C17" s="87"/>
      <c r="D17" s="87"/>
      <c r="E17" s="88"/>
      <c r="F17" s="22">
        <f t="shared" si="0"/>
        <v>0</v>
      </c>
      <c r="G17" s="97">
        <f t="shared" si="1"/>
        <v>0</v>
      </c>
      <c r="H17" s="88"/>
      <c r="I17" s="22">
        <f t="shared" si="2"/>
        <v>0</v>
      </c>
      <c r="J17" s="88"/>
      <c r="K17" s="22">
        <f t="shared" si="7"/>
        <v>0</v>
      </c>
      <c r="L17" s="88"/>
      <c r="M17" s="22">
        <f t="shared" si="3"/>
        <v>0</v>
      </c>
      <c r="N17" s="22">
        <f>IF(OR(M17&lt;=0,),0,MIN(MAX(введение!$C$11,M17),введение!$C$14))</f>
        <v>0</v>
      </c>
      <c r="O17" s="22">
        <f t="shared" si="4"/>
        <v>0</v>
      </c>
      <c r="P17" s="88"/>
      <c r="Q17" s="22">
        <f t="shared" si="5"/>
        <v>0</v>
      </c>
      <c r="R17" s="22">
        <f t="shared" si="6"/>
        <v>0</v>
      </c>
    </row>
    <row r="18" spans="1:18" x14ac:dyDescent="0.25">
      <c r="A18" s="87"/>
      <c r="B18" s="87"/>
      <c r="C18" s="87"/>
      <c r="D18" s="87"/>
      <c r="E18" s="88"/>
      <c r="F18" s="22">
        <f t="shared" si="0"/>
        <v>0</v>
      </c>
      <c r="G18" s="97">
        <f t="shared" si="1"/>
        <v>0</v>
      </c>
      <c r="H18" s="88"/>
      <c r="I18" s="22">
        <f t="shared" si="2"/>
        <v>0</v>
      </c>
      <c r="J18" s="88"/>
      <c r="K18" s="22">
        <f t="shared" si="7"/>
        <v>0</v>
      </c>
      <c r="L18" s="88"/>
      <c r="M18" s="22">
        <f t="shared" si="3"/>
        <v>0</v>
      </c>
      <c r="N18" s="22">
        <f>IF(OR(M18&lt;=0,),0,MIN(MAX(введение!$C$11,M18),введение!$C$14))</f>
        <v>0</v>
      </c>
      <c r="O18" s="22">
        <f t="shared" si="4"/>
        <v>0</v>
      </c>
      <c r="P18" s="88"/>
      <c r="Q18" s="22">
        <f t="shared" si="5"/>
        <v>0</v>
      </c>
      <c r="R18" s="22">
        <f t="shared" si="6"/>
        <v>0</v>
      </c>
    </row>
    <row r="19" spans="1:18" x14ac:dyDescent="0.25">
      <c r="A19" s="87"/>
      <c r="B19" s="87"/>
      <c r="C19" s="87"/>
      <c r="D19" s="87"/>
      <c r="E19" s="88"/>
      <c r="F19" s="22">
        <f t="shared" si="0"/>
        <v>0</v>
      </c>
      <c r="G19" s="97">
        <f t="shared" si="1"/>
        <v>0</v>
      </c>
      <c r="H19" s="88"/>
      <c r="I19" s="22">
        <f t="shared" si="2"/>
        <v>0</v>
      </c>
      <c r="J19" s="88"/>
      <c r="K19" s="22">
        <f t="shared" si="7"/>
        <v>0</v>
      </c>
      <c r="L19" s="88"/>
      <c r="M19" s="22">
        <f t="shared" si="3"/>
        <v>0</v>
      </c>
      <c r="N19" s="22">
        <f>IF(OR(M19&lt;=0,),0,MIN(MAX(введение!$C$11,M19),введение!$C$14))</f>
        <v>0</v>
      </c>
      <c r="O19" s="22">
        <f t="shared" si="4"/>
        <v>0</v>
      </c>
      <c r="P19" s="88"/>
      <c r="Q19" s="22">
        <f t="shared" si="5"/>
        <v>0</v>
      </c>
      <c r="R19" s="22">
        <f t="shared" si="6"/>
        <v>0</v>
      </c>
    </row>
    <row r="20" spans="1:18" x14ac:dyDescent="0.25">
      <c r="A20" s="87"/>
      <c r="B20" s="87"/>
      <c r="C20" s="87"/>
      <c r="D20" s="87"/>
      <c r="E20" s="88"/>
      <c r="F20" s="22">
        <f t="shared" si="0"/>
        <v>0</v>
      </c>
      <c r="G20" s="97">
        <f t="shared" si="1"/>
        <v>0</v>
      </c>
      <c r="H20" s="88"/>
      <c r="I20" s="22">
        <f t="shared" si="2"/>
        <v>0</v>
      </c>
      <c r="J20" s="88"/>
      <c r="K20" s="22">
        <f t="shared" si="7"/>
        <v>0</v>
      </c>
      <c r="L20" s="88"/>
      <c r="M20" s="22">
        <f t="shared" si="3"/>
        <v>0</v>
      </c>
      <c r="N20" s="22">
        <f>IF(OR(M20&lt;=0,),0,MIN(MAX(введение!$C$11,M20),введение!$C$14))</f>
        <v>0</v>
      </c>
      <c r="O20" s="22">
        <f t="shared" si="4"/>
        <v>0</v>
      </c>
      <c r="P20" s="88"/>
      <c r="Q20" s="22">
        <f t="shared" si="5"/>
        <v>0</v>
      </c>
      <c r="R20" s="22">
        <f t="shared" si="6"/>
        <v>0</v>
      </c>
    </row>
    <row r="21" spans="1:18" x14ac:dyDescent="0.25">
      <c r="A21" s="87"/>
      <c r="B21" s="87"/>
      <c r="C21" s="87"/>
      <c r="D21" s="87"/>
      <c r="E21" s="88"/>
      <c r="F21" s="22">
        <f t="shared" si="0"/>
        <v>0</v>
      </c>
      <c r="G21" s="97">
        <f t="shared" si="1"/>
        <v>0</v>
      </c>
      <c r="H21" s="88"/>
      <c r="I21" s="22">
        <f t="shared" si="2"/>
        <v>0</v>
      </c>
      <c r="J21" s="88"/>
      <c r="K21" s="22">
        <f t="shared" si="7"/>
        <v>0</v>
      </c>
      <c r="L21" s="88"/>
      <c r="M21" s="22">
        <f t="shared" si="3"/>
        <v>0</v>
      </c>
      <c r="N21" s="22">
        <f>IF(OR(M21&lt;=0,),0,MIN(MAX(введение!$C$11,M21),введение!$C$14))</f>
        <v>0</v>
      </c>
      <c r="O21" s="22">
        <f t="shared" si="4"/>
        <v>0</v>
      </c>
      <c r="P21" s="88"/>
      <c r="Q21" s="22">
        <f t="shared" si="5"/>
        <v>0</v>
      </c>
      <c r="R21" s="22">
        <f t="shared" si="6"/>
        <v>0</v>
      </c>
    </row>
    <row r="22" spans="1:18" x14ac:dyDescent="0.25">
      <c r="A22" s="87"/>
      <c r="B22" s="87"/>
      <c r="C22" s="87"/>
      <c r="D22" s="87"/>
      <c r="E22" s="88"/>
      <c r="F22" s="22">
        <f t="shared" si="0"/>
        <v>0</v>
      </c>
      <c r="G22" s="97">
        <f t="shared" si="1"/>
        <v>0</v>
      </c>
      <c r="H22" s="88"/>
      <c r="I22" s="22">
        <f t="shared" si="2"/>
        <v>0</v>
      </c>
      <c r="J22" s="88"/>
      <c r="K22" s="22">
        <f t="shared" si="7"/>
        <v>0</v>
      </c>
      <c r="L22" s="88"/>
      <c r="M22" s="22">
        <f t="shared" si="3"/>
        <v>0</v>
      </c>
      <c r="N22" s="22">
        <f>IF(OR(M22&lt;=0,),0,MIN(MAX(введение!$C$11,M22),введение!$C$14))</f>
        <v>0</v>
      </c>
      <c r="O22" s="22">
        <f t="shared" si="4"/>
        <v>0</v>
      </c>
      <c r="P22" s="88"/>
      <c r="Q22" s="22">
        <f t="shared" si="5"/>
        <v>0</v>
      </c>
      <c r="R22" s="22">
        <f t="shared" si="6"/>
        <v>0</v>
      </c>
    </row>
    <row r="23" spans="1:18" x14ac:dyDescent="0.25">
      <c r="A23" s="87"/>
      <c r="B23" s="87"/>
      <c r="C23" s="87"/>
      <c r="D23" s="87"/>
      <c r="E23" s="88"/>
      <c r="F23" s="22">
        <f t="shared" si="0"/>
        <v>0</v>
      </c>
      <c r="G23" s="97">
        <f t="shared" si="1"/>
        <v>0</v>
      </c>
      <c r="H23" s="88"/>
      <c r="I23" s="22">
        <f t="shared" si="2"/>
        <v>0</v>
      </c>
      <c r="J23" s="88"/>
      <c r="K23" s="22">
        <f t="shared" si="7"/>
        <v>0</v>
      </c>
      <c r="L23" s="88"/>
      <c r="M23" s="22">
        <f t="shared" si="3"/>
        <v>0</v>
      </c>
      <c r="N23" s="22">
        <f>IF(OR(M23&lt;=0,),0,MIN(MAX(введение!$C$11,M23),введение!$C$14))</f>
        <v>0</v>
      </c>
      <c r="O23" s="22">
        <f t="shared" si="4"/>
        <v>0</v>
      </c>
      <c r="P23" s="88"/>
      <c r="Q23" s="22">
        <f t="shared" si="5"/>
        <v>0</v>
      </c>
      <c r="R23" s="22">
        <f t="shared" si="6"/>
        <v>0</v>
      </c>
    </row>
    <row r="24" spans="1:18" x14ac:dyDescent="0.25">
      <c r="A24" s="87"/>
      <c r="B24" s="87"/>
      <c r="C24" s="87"/>
      <c r="D24" s="87"/>
      <c r="E24" s="88"/>
      <c r="F24" s="22">
        <f t="shared" si="0"/>
        <v>0</v>
      </c>
      <c r="G24" s="97">
        <f t="shared" si="1"/>
        <v>0</v>
      </c>
      <c r="H24" s="88"/>
      <c r="I24" s="22">
        <f t="shared" si="2"/>
        <v>0</v>
      </c>
      <c r="J24" s="88"/>
      <c r="K24" s="22">
        <f t="shared" si="7"/>
        <v>0</v>
      </c>
      <c r="L24" s="88"/>
      <c r="M24" s="22">
        <f t="shared" si="3"/>
        <v>0</v>
      </c>
      <c r="N24" s="22">
        <f>IF(OR(M24&lt;=0,),0,MIN(MAX(введение!$C$11,M24),введение!$C$14))</f>
        <v>0</v>
      </c>
      <c r="O24" s="22">
        <f t="shared" si="4"/>
        <v>0</v>
      </c>
      <c r="P24" s="88"/>
      <c r="Q24" s="22">
        <f t="shared" si="5"/>
        <v>0</v>
      </c>
      <c r="R24" s="22">
        <f t="shared" si="6"/>
        <v>0</v>
      </c>
    </row>
    <row r="25" spans="1:18" x14ac:dyDescent="0.25">
      <c r="A25" s="87"/>
      <c r="B25" s="87"/>
      <c r="C25" s="87"/>
      <c r="D25" s="87"/>
      <c r="E25" s="88"/>
      <c r="F25" s="22">
        <f t="shared" si="0"/>
        <v>0</v>
      </c>
      <c r="G25" s="97">
        <f t="shared" si="1"/>
        <v>0</v>
      </c>
      <c r="H25" s="88"/>
      <c r="I25" s="22">
        <f t="shared" si="2"/>
        <v>0</v>
      </c>
      <c r="J25" s="88"/>
      <c r="K25" s="22">
        <f t="shared" si="7"/>
        <v>0</v>
      </c>
      <c r="L25" s="88"/>
      <c r="M25" s="22">
        <f t="shared" si="3"/>
        <v>0</v>
      </c>
      <c r="N25" s="22">
        <f>IF(OR(M25&lt;=0,),0,MIN(MAX(введение!$C$11,M25),введение!$C$14))</f>
        <v>0</v>
      </c>
      <c r="O25" s="22">
        <f t="shared" si="4"/>
        <v>0</v>
      </c>
      <c r="P25" s="88"/>
      <c r="Q25" s="22">
        <f t="shared" si="5"/>
        <v>0</v>
      </c>
      <c r="R25" s="22">
        <f t="shared" si="6"/>
        <v>0</v>
      </c>
    </row>
    <row r="26" spans="1:18" x14ac:dyDescent="0.25">
      <c r="A26" s="192" t="s">
        <v>83</v>
      </c>
      <c r="B26" s="193"/>
      <c r="C26" s="23">
        <f>SUM(C14:C25)</f>
        <v>0</v>
      </c>
      <c r="D26" s="23">
        <f t="shared" ref="D26:Q26" si="8">SUM(D14:D25)</f>
        <v>0</v>
      </c>
      <c r="E26" s="23">
        <f t="shared" si="8"/>
        <v>0</v>
      </c>
      <c r="F26" s="23">
        <f t="shared" si="8"/>
        <v>0</v>
      </c>
      <c r="G26" s="23">
        <f t="shared" si="8"/>
        <v>0</v>
      </c>
      <c r="H26" s="23">
        <f t="shared" si="8"/>
        <v>0</v>
      </c>
      <c r="I26" s="23">
        <f t="shared" si="8"/>
        <v>0</v>
      </c>
      <c r="J26" s="23"/>
      <c r="K26" s="23">
        <f>SUM(K14:K25)</f>
        <v>0</v>
      </c>
      <c r="L26" s="23">
        <f t="shared" si="8"/>
        <v>0</v>
      </c>
      <c r="M26" s="23">
        <f t="shared" si="8"/>
        <v>0</v>
      </c>
      <c r="N26" s="23">
        <f t="shared" si="8"/>
        <v>0</v>
      </c>
      <c r="O26" s="23">
        <f t="shared" si="8"/>
        <v>0</v>
      </c>
      <c r="P26" s="23">
        <f t="shared" si="8"/>
        <v>0</v>
      </c>
      <c r="Q26" s="23">
        <f t="shared" si="8"/>
        <v>0</v>
      </c>
      <c r="R26" s="23">
        <f>SUM(R14:R25)</f>
        <v>0</v>
      </c>
    </row>
    <row r="27" spans="1:18" x14ac:dyDescent="0.25">
      <c r="A27" s="58"/>
      <c r="B27" s="58"/>
      <c r="C27" s="58"/>
      <c r="D27" s="58"/>
    </row>
    <row r="28" spans="1:18" x14ac:dyDescent="0.25">
      <c r="A28" s="51"/>
      <c r="B28" s="51"/>
      <c r="C28" s="52"/>
      <c r="D28" s="52"/>
    </row>
    <row r="29" spans="1:18" x14ac:dyDescent="0.25">
      <c r="A29" s="53" t="s">
        <v>71</v>
      </c>
      <c r="B29" s="44"/>
      <c r="C29"/>
      <c r="D29"/>
    </row>
    <row r="30" spans="1:18" x14ac:dyDescent="0.25">
      <c r="A30" s="44"/>
      <c r="B30" s="44"/>
      <c r="C30"/>
      <c r="D30"/>
    </row>
    <row r="31" spans="1:18" x14ac:dyDescent="0.25">
      <c r="A31" s="51"/>
      <c r="B31" s="51"/>
      <c r="C31" s="52"/>
      <c r="D31" s="52"/>
    </row>
    <row r="32" spans="1:18" x14ac:dyDescent="0.25">
      <c r="A32" s="53" t="s">
        <v>72</v>
      </c>
      <c r="B32" s="44"/>
      <c r="C32"/>
      <c r="D32"/>
    </row>
    <row r="33" spans="1:4" x14ac:dyDescent="0.25">
      <c r="A33" s="44"/>
      <c r="B33" s="44"/>
      <c r="C33"/>
      <c r="D33"/>
    </row>
    <row r="34" spans="1:4" x14ac:dyDescent="0.25">
      <c r="A34" s="51"/>
      <c r="B34" s="51"/>
      <c r="C34" s="52"/>
      <c r="D34" s="52"/>
    </row>
    <row r="35" spans="1:4" x14ac:dyDescent="0.25">
      <c r="A35" s="53" t="s">
        <v>84</v>
      </c>
      <c r="B35" s="44"/>
      <c r="C35"/>
      <c r="D35"/>
    </row>
    <row r="36" spans="1:4" x14ac:dyDescent="0.25">
      <c r="A36" s="44"/>
      <c r="B36" s="44"/>
      <c r="C36"/>
      <c r="D36"/>
    </row>
    <row r="37" spans="1:4" x14ac:dyDescent="0.25">
      <c r="A37" s="51"/>
      <c r="B37" s="51"/>
      <c r="C37" s="52"/>
      <c r="D37"/>
    </row>
    <row r="38" spans="1:4" x14ac:dyDescent="0.25">
      <c r="A38" s="53" t="s">
        <v>73</v>
      </c>
      <c r="B38" s="44"/>
      <c r="C38"/>
      <c r="D38"/>
    </row>
    <row r="39" spans="1:4" x14ac:dyDescent="0.25">
      <c r="A39" s="58"/>
      <c r="B39" s="58"/>
      <c r="C39" s="58"/>
      <c r="D39" s="58"/>
    </row>
  </sheetData>
  <mergeCells count="2">
    <mergeCell ref="A11:E11"/>
    <mergeCell ref="A26:B26"/>
  </mergeCells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9"/>
  <sheetViews>
    <sheetView topLeftCell="A16" workbookViewId="0">
      <selection activeCell="C26" sqref="C26"/>
    </sheetView>
  </sheetViews>
  <sheetFormatPr defaultColWidth="8.7109375" defaultRowHeight="15" x14ac:dyDescent="0.25"/>
  <cols>
    <col min="1" max="1" width="5.85546875" style="17" customWidth="1"/>
    <col min="2" max="2" width="18.5703125" style="17" customWidth="1"/>
    <col min="3" max="3" width="14.5703125" style="17" customWidth="1"/>
    <col min="4" max="4" width="23.7109375" style="17" customWidth="1"/>
    <col min="5" max="6" width="8.7109375" style="17"/>
    <col min="7" max="7" width="11" style="17" customWidth="1"/>
    <col min="8" max="8" width="9.5703125" style="17" customWidth="1"/>
    <col min="9" max="9" width="10" style="17" customWidth="1"/>
    <col min="10" max="10" width="12.5703125" style="17" customWidth="1"/>
    <col min="11" max="11" width="8.7109375" style="17"/>
    <col min="12" max="12" width="10.42578125" style="17" customWidth="1"/>
    <col min="13" max="13" width="13.7109375" style="17" customWidth="1"/>
    <col min="14" max="14" width="15.42578125" style="17" customWidth="1"/>
    <col min="15" max="15" width="16" style="17" customWidth="1"/>
    <col min="16" max="16" width="19.7109375" style="17" customWidth="1"/>
    <col min="17" max="17" width="13" style="17" customWidth="1"/>
    <col min="18" max="16384" width="8.7109375" style="17"/>
  </cols>
  <sheetData>
    <row r="2" spans="1:18" x14ac:dyDescent="0.25">
      <c r="I2" s="19"/>
      <c r="Q2" s="18" t="s">
        <v>15</v>
      </c>
    </row>
    <row r="3" spans="1:18" x14ac:dyDescent="0.25">
      <c r="A3" s="20"/>
      <c r="B3" s="20"/>
      <c r="C3" s="20"/>
      <c r="D3" s="20"/>
    </row>
    <row r="4" spans="1:18" x14ac:dyDescent="0.25">
      <c r="A4" s="20"/>
      <c r="B4" s="20"/>
      <c r="C4" s="20"/>
      <c r="D4" s="20"/>
    </row>
    <row r="5" spans="1:18" x14ac:dyDescent="0.25">
      <c r="A5" s="66" t="s">
        <v>76</v>
      </c>
      <c r="B5" s="52"/>
      <c r="C5" s="66"/>
      <c r="D5" s="66"/>
    </row>
    <row r="6" spans="1:18" x14ac:dyDescent="0.25">
      <c r="A6" s="42"/>
      <c r="B6" s="42"/>
      <c r="C6" s="42"/>
      <c r="D6" s="42"/>
    </row>
    <row r="7" spans="1:18" x14ac:dyDescent="0.25">
      <c r="A7" s="42">
        <v>1</v>
      </c>
      <c r="B7" s="66" t="s">
        <v>77</v>
      </c>
      <c r="C7" s="66"/>
      <c r="D7" s="66"/>
    </row>
    <row r="8" spans="1:18" x14ac:dyDescent="0.25">
      <c r="A8" s="42">
        <v>2</v>
      </c>
      <c r="B8" s="67" t="s">
        <v>16</v>
      </c>
      <c r="C8" s="67"/>
      <c r="D8" s="102">
        <f>'№ 910 Декларация '!D8</f>
        <v>111111111111</v>
      </c>
    </row>
    <row r="9" spans="1:18" x14ac:dyDescent="0.25">
      <c r="A9" s="42">
        <v>3</v>
      </c>
      <c r="B9" s="66" t="s">
        <v>106</v>
      </c>
      <c r="C9" s="66"/>
      <c r="D9" s="66" t="str">
        <f>IF('№ 910 Декларация '!K12=1,"март","сентябрь")</f>
        <v>март</v>
      </c>
      <c r="E9" s="17">
        <f>'№ 910 Декларация '!N12</f>
        <v>2017</v>
      </c>
    </row>
    <row r="10" spans="1:18" x14ac:dyDescent="0.25">
      <c r="A10" s="58"/>
      <c r="B10" s="58"/>
      <c r="C10" s="58"/>
      <c r="D10" s="58"/>
    </row>
    <row r="11" spans="1:18" ht="43.5" customHeight="1" x14ac:dyDescent="0.25">
      <c r="A11" s="191" t="s">
        <v>78</v>
      </c>
      <c r="B11" s="191"/>
      <c r="C11" s="191"/>
      <c r="D11" s="191"/>
      <c r="E11" s="191"/>
    </row>
    <row r="12" spans="1:18" x14ac:dyDescent="0.25">
      <c r="A12" s="58"/>
      <c r="B12" s="58"/>
      <c r="C12" s="58"/>
      <c r="D12" s="58"/>
    </row>
    <row r="13" spans="1:18" ht="114.75" x14ac:dyDescent="0.25">
      <c r="A13" s="68" t="s">
        <v>79</v>
      </c>
      <c r="B13" s="68" t="s">
        <v>80</v>
      </c>
      <c r="C13" s="68" t="s">
        <v>81</v>
      </c>
      <c r="D13" s="68" t="s">
        <v>82</v>
      </c>
      <c r="E13" s="68" t="s">
        <v>88</v>
      </c>
      <c r="F13" s="68" t="s">
        <v>89</v>
      </c>
      <c r="G13" s="68" t="s">
        <v>90</v>
      </c>
      <c r="H13" s="68" t="s">
        <v>91</v>
      </c>
      <c r="I13" s="68" t="s">
        <v>92</v>
      </c>
      <c r="J13" s="68" t="s">
        <v>126</v>
      </c>
      <c r="K13" s="68" t="s">
        <v>93</v>
      </c>
      <c r="L13" s="68" t="s">
        <v>94</v>
      </c>
      <c r="M13" s="68" t="s">
        <v>95</v>
      </c>
      <c r="N13" s="68" t="s">
        <v>96</v>
      </c>
      <c r="O13" s="68" t="s">
        <v>97</v>
      </c>
      <c r="P13" s="68" t="s">
        <v>107</v>
      </c>
      <c r="Q13" s="68" t="s">
        <v>108</v>
      </c>
      <c r="R13" s="68" t="s">
        <v>109</v>
      </c>
    </row>
    <row r="14" spans="1:18" x14ac:dyDescent="0.25">
      <c r="A14" s="87"/>
      <c r="B14" s="87"/>
      <c r="C14" s="87"/>
      <c r="D14" s="87"/>
      <c r="E14" s="88"/>
      <c r="F14" s="22">
        <f>C14-E14-D14-K14</f>
        <v>0</v>
      </c>
      <c r="G14" s="22">
        <f>F14*10%</f>
        <v>0</v>
      </c>
      <c r="H14" s="88"/>
      <c r="I14" s="22">
        <f>IF(J14=1,0,C14-H14)</f>
        <v>0</v>
      </c>
      <c r="J14" s="88"/>
      <c r="K14" s="22">
        <f>IF(J14=1,0,I14*10%)</f>
        <v>0</v>
      </c>
      <c r="L14" s="88"/>
      <c r="M14" s="22">
        <f>IF(J14=1,0,C14-K14-L14)</f>
        <v>0</v>
      </c>
      <c r="N14" s="22">
        <f>IF(OR(M14&lt;=0,),0,MIN(MAX(введение!$C$11,M14),введение!$C$14))</f>
        <v>0</v>
      </c>
      <c r="O14" s="22">
        <f>N14*5%</f>
        <v>0</v>
      </c>
      <c r="P14" s="88"/>
      <c r="Q14" s="22">
        <f>ROUND(P14*0.05,0)</f>
        <v>0</v>
      </c>
      <c r="R14" s="22">
        <f>IF(C14=0,0,1)</f>
        <v>0</v>
      </c>
    </row>
    <row r="15" spans="1:18" x14ac:dyDescent="0.25">
      <c r="A15" s="87"/>
      <c r="B15" s="87"/>
      <c r="C15" s="87"/>
      <c r="D15" s="87"/>
      <c r="E15" s="88"/>
      <c r="F15" s="22">
        <f t="shared" ref="F15:F25" si="0">C15-E15-D15-K15</f>
        <v>0</v>
      </c>
      <c r="G15" s="97">
        <f t="shared" ref="G15:G25" si="1">F15*10%</f>
        <v>0</v>
      </c>
      <c r="H15" s="88"/>
      <c r="I15" s="22">
        <f t="shared" ref="I15:I25" si="2">IF(J15=1,0,C15-H15)</f>
        <v>0</v>
      </c>
      <c r="J15" s="88"/>
      <c r="K15" s="22">
        <f>IF(J15=1,0,I15*10%)</f>
        <v>0</v>
      </c>
      <c r="L15" s="88"/>
      <c r="M15" s="22">
        <f t="shared" ref="M15:M25" si="3">IF(J15=1,0,C15-K15-L15)</f>
        <v>0</v>
      </c>
      <c r="N15" s="22">
        <f>IF(OR(M15&lt;=0,),0,MIN(MAX(введение!$C$11,M15),введение!$C$14))</f>
        <v>0</v>
      </c>
      <c r="O15" s="22">
        <f t="shared" ref="O15:O25" si="4">N15*5%</f>
        <v>0</v>
      </c>
      <c r="P15" s="88"/>
      <c r="Q15" s="22">
        <f t="shared" ref="Q15:Q25" si="5">ROUND(P15*0.05,0)</f>
        <v>0</v>
      </c>
      <c r="R15" s="22">
        <f t="shared" ref="R15:R25" si="6">IF(C15=0,0,1)</f>
        <v>0</v>
      </c>
    </row>
    <row r="16" spans="1:18" x14ac:dyDescent="0.25">
      <c r="A16" s="87"/>
      <c r="B16" s="87"/>
      <c r="C16" s="87"/>
      <c r="D16" s="87"/>
      <c r="E16" s="88"/>
      <c r="F16" s="22">
        <f t="shared" si="0"/>
        <v>0</v>
      </c>
      <c r="G16" s="97">
        <f t="shared" si="1"/>
        <v>0</v>
      </c>
      <c r="H16" s="88"/>
      <c r="I16" s="22">
        <f t="shared" si="2"/>
        <v>0</v>
      </c>
      <c r="J16" s="88"/>
      <c r="K16" s="22">
        <f t="shared" ref="K16:K25" si="7">IF(J16=1,0,I16*10%)</f>
        <v>0</v>
      </c>
      <c r="L16" s="88"/>
      <c r="M16" s="22">
        <f t="shared" si="3"/>
        <v>0</v>
      </c>
      <c r="N16" s="22">
        <f>IF(OR(M16&lt;=0,),0,MIN(MAX(введение!$C$11,M16),введение!$C$14))</f>
        <v>0</v>
      </c>
      <c r="O16" s="22">
        <f t="shared" si="4"/>
        <v>0</v>
      </c>
      <c r="P16" s="88"/>
      <c r="Q16" s="22">
        <f t="shared" si="5"/>
        <v>0</v>
      </c>
      <c r="R16" s="22">
        <f t="shared" si="6"/>
        <v>0</v>
      </c>
    </row>
    <row r="17" spans="1:18" x14ac:dyDescent="0.25">
      <c r="A17" s="87"/>
      <c r="B17" s="87"/>
      <c r="C17" s="87"/>
      <c r="D17" s="87"/>
      <c r="E17" s="88"/>
      <c r="F17" s="22">
        <f t="shared" si="0"/>
        <v>0</v>
      </c>
      <c r="G17" s="97">
        <f t="shared" si="1"/>
        <v>0</v>
      </c>
      <c r="H17" s="88"/>
      <c r="I17" s="22">
        <f t="shared" si="2"/>
        <v>0</v>
      </c>
      <c r="J17" s="88"/>
      <c r="K17" s="22">
        <f t="shared" si="7"/>
        <v>0</v>
      </c>
      <c r="L17" s="88"/>
      <c r="M17" s="22">
        <f t="shared" si="3"/>
        <v>0</v>
      </c>
      <c r="N17" s="22">
        <f>IF(OR(M17&lt;=0,),0,MIN(MAX(введение!$C$11,M17),введение!$C$14))</f>
        <v>0</v>
      </c>
      <c r="O17" s="22">
        <f t="shared" si="4"/>
        <v>0</v>
      </c>
      <c r="P17" s="88"/>
      <c r="Q17" s="22">
        <f t="shared" si="5"/>
        <v>0</v>
      </c>
      <c r="R17" s="22">
        <f t="shared" si="6"/>
        <v>0</v>
      </c>
    </row>
    <row r="18" spans="1:18" x14ac:dyDescent="0.25">
      <c r="A18" s="87"/>
      <c r="B18" s="87"/>
      <c r="C18" s="87"/>
      <c r="D18" s="87"/>
      <c r="E18" s="88"/>
      <c r="F18" s="22">
        <f t="shared" si="0"/>
        <v>0</v>
      </c>
      <c r="G18" s="97">
        <f t="shared" si="1"/>
        <v>0</v>
      </c>
      <c r="H18" s="88"/>
      <c r="I18" s="22">
        <f t="shared" si="2"/>
        <v>0</v>
      </c>
      <c r="J18" s="88"/>
      <c r="K18" s="22">
        <f t="shared" si="7"/>
        <v>0</v>
      </c>
      <c r="L18" s="88"/>
      <c r="M18" s="22">
        <f t="shared" si="3"/>
        <v>0</v>
      </c>
      <c r="N18" s="22">
        <f>IF(OR(M18&lt;=0,),0,MIN(MAX(введение!$C$11,M18),введение!$C$14))</f>
        <v>0</v>
      </c>
      <c r="O18" s="22">
        <f t="shared" si="4"/>
        <v>0</v>
      </c>
      <c r="P18" s="88"/>
      <c r="Q18" s="22">
        <f t="shared" si="5"/>
        <v>0</v>
      </c>
      <c r="R18" s="22">
        <f t="shared" si="6"/>
        <v>0</v>
      </c>
    </row>
    <row r="19" spans="1:18" x14ac:dyDescent="0.25">
      <c r="A19" s="87"/>
      <c r="B19" s="87"/>
      <c r="C19" s="87"/>
      <c r="D19" s="87"/>
      <c r="E19" s="88"/>
      <c r="F19" s="22">
        <f t="shared" si="0"/>
        <v>0</v>
      </c>
      <c r="G19" s="97">
        <f t="shared" si="1"/>
        <v>0</v>
      </c>
      <c r="H19" s="88"/>
      <c r="I19" s="22">
        <f t="shared" si="2"/>
        <v>0</v>
      </c>
      <c r="J19" s="88"/>
      <c r="K19" s="22">
        <f t="shared" si="7"/>
        <v>0</v>
      </c>
      <c r="L19" s="88"/>
      <c r="M19" s="22">
        <f t="shared" si="3"/>
        <v>0</v>
      </c>
      <c r="N19" s="22">
        <f>IF(OR(M19&lt;=0,),0,MIN(MAX(введение!$C$11,M19),введение!$C$14))</f>
        <v>0</v>
      </c>
      <c r="O19" s="22">
        <f t="shared" si="4"/>
        <v>0</v>
      </c>
      <c r="P19" s="88"/>
      <c r="Q19" s="22">
        <f t="shared" si="5"/>
        <v>0</v>
      </c>
      <c r="R19" s="22">
        <f t="shared" si="6"/>
        <v>0</v>
      </c>
    </row>
    <row r="20" spans="1:18" x14ac:dyDescent="0.25">
      <c r="A20" s="87"/>
      <c r="B20" s="87"/>
      <c r="C20" s="87"/>
      <c r="D20" s="87"/>
      <c r="E20" s="88"/>
      <c r="F20" s="22">
        <f t="shared" si="0"/>
        <v>0</v>
      </c>
      <c r="G20" s="97">
        <f t="shared" si="1"/>
        <v>0</v>
      </c>
      <c r="H20" s="88"/>
      <c r="I20" s="22">
        <f t="shared" si="2"/>
        <v>0</v>
      </c>
      <c r="J20" s="88"/>
      <c r="K20" s="22">
        <f t="shared" si="7"/>
        <v>0</v>
      </c>
      <c r="L20" s="88"/>
      <c r="M20" s="22">
        <f t="shared" si="3"/>
        <v>0</v>
      </c>
      <c r="N20" s="22">
        <f>IF(OR(M20&lt;=0,),0,MIN(MAX(введение!$C$11,M20),введение!$C$14))</f>
        <v>0</v>
      </c>
      <c r="O20" s="22">
        <f t="shared" si="4"/>
        <v>0</v>
      </c>
      <c r="P20" s="88"/>
      <c r="Q20" s="22">
        <f t="shared" si="5"/>
        <v>0</v>
      </c>
      <c r="R20" s="22">
        <f t="shared" si="6"/>
        <v>0</v>
      </c>
    </row>
    <row r="21" spans="1:18" x14ac:dyDescent="0.25">
      <c r="A21" s="87"/>
      <c r="B21" s="87"/>
      <c r="C21" s="87"/>
      <c r="D21" s="87"/>
      <c r="E21" s="88"/>
      <c r="F21" s="22">
        <f t="shared" si="0"/>
        <v>0</v>
      </c>
      <c r="G21" s="97">
        <f t="shared" si="1"/>
        <v>0</v>
      </c>
      <c r="H21" s="88"/>
      <c r="I21" s="22">
        <f t="shared" si="2"/>
        <v>0</v>
      </c>
      <c r="J21" s="88"/>
      <c r="K21" s="22">
        <f t="shared" si="7"/>
        <v>0</v>
      </c>
      <c r="L21" s="88"/>
      <c r="M21" s="22">
        <f t="shared" si="3"/>
        <v>0</v>
      </c>
      <c r="N21" s="22">
        <f>IF(OR(M21&lt;=0,),0,MIN(MAX(введение!$C$11,M21),введение!$C$14))</f>
        <v>0</v>
      </c>
      <c r="O21" s="22">
        <f t="shared" si="4"/>
        <v>0</v>
      </c>
      <c r="P21" s="88"/>
      <c r="Q21" s="22">
        <f t="shared" si="5"/>
        <v>0</v>
      </c>
      <c r="R21" s="22">
        <f t="shared" si="6"/>
        <v>0</v>
      </c>
    </row>
    <row r="22" spans="1:18" x14ac:dyDescent="0.25">
      <c r="A22" s="87"/>
      <c r="B22" s="87"/>
      <c r="C22" s="87"/>
      <c r="D22" s="87"/>
      <c r="E22" s="88"/>
      <c r="F22" s="22">
        <f t="shared" si="0"/>
        <v>0</v>
      </c>
      <c r="G22" s="97">
        <f t="shared" si="1"/>
        <v>0</v>
      </c>
      <c r="H22" s="88"/>
      <c r="I22" s="22">
        <f t="shared" si="2"/>
        <v>0</v>
      </c>
      <c r="J22" s="88"/>
      <c r="K22" s="22">
        <f t="shared" si="7"/>
        <v>0</v>
      </c>
      <c r="L22" s="88"/>
      <c r="M22" s="22">
        <f t="shared" si="3"/>
        <v>0</v>
      </c>
      <c r="N22" s="22">
        <f>IF(OR(M22&lt;=0,),0,MIN(MAX(введение!$C$11,M22),введение!$C$14))</f>
        <v>0</v>
      </c>
      <c r="O22" s="22">
        <f t="shared" si="4"/>
        <v>0</v>
      </c>
      <c r="P22" s="88"/>
      <c r="Q22" s="22">
        <f t="shared" si="5"/>
        <v>0</v>
      </c>
      <c r="R22" s="22">
        <f t="shared" si="6"/>
        <v>0</v>
      </c>
    </row>
    <row r="23" spans="1:18" x14ac:dyDescent="0.25">
      <c r="A23" s="87"/>
      <c r="B23" s="87"/>
      <c r="C23" s="87"/>
      <c r="D23" s="87"/>
      <c r="E23" s="88"/>
      <c r="F23" s="22">
        <f t="shared" si="0"/>
        <v>0</v>
      </c>
      <c r="G23" s="97">
        <f t="shared" si="1"/>
        <v>0</v>
      </c>
      <c r="H23" s="88"/>
      <c r="I23" s="22">
        <f t="shared" si="2"/>
        <v>0</v>
      </c>
      <c r="J23" s="88"/>
      <c r="K23" s="22">
        <f t="shared" si="7"/>
        <v>0</v>
      </c>
      <c r="L23" s="88"/>
      <c r="M23" s="22">
        <f t="shared" si="3"/>
        <v>0</v>
      </c>
      <c r="N23" s="22">
        <f>IF(OR(M23&lt;=0,),0,MIN(MAX(введение!$C$11,M23),введение!$C$14))</f>
        <v>0</v>
      </c>
      <c r="O23" s="22">
        <f t="shared" si="4"/>
        <v>0</v>
      </c>
      <c r="P23" s="88"/>
      <c r="Q23" s="22">
        <f t="shared" si="5"/>
        <v>0</v>
      </c>
      <c r="R23" s="22">
        <f t="shared" si="6"/>
        <v>0</v>
      </c>
    </row>
    <row r="24" spans="1:18" x14ac:dyDescent="0.25">
      <c r="A24" s="87"/>
      <c r="B24" s="87"/>
      <c r="C24" s="87"/>
      <c r="D24" s="87"/>
      <c r="E24" s="88"/>
      <c r="F24" s="22">
        <f t="shared" si="0"/>
        <v>0</v>
      </c>
      <c r="G24" s="97">
        <f t="shared" si="1"/>
        <v>0</v>
      </c>
      <c r="H24" s="88"/>
      <c r="I24" s="22">
        <f t="shared" si="2"/>
        <v>0</v>
      </c>
      <c r="J24" s="88"/>
      <c r="K24" s="22">
        <f t="shared" si="7"/>
        <v>0</v>
      </c>
      <c r="L24" s="88"/>
      <c r="M24" s="22">
        <f t="shared" si="3"/>
        <v>0</v>
      </c>
      <c r="N24" s="22">
        <f>IF(OR(M24&lt;=0,),0,MIN(MAX(введение!$C$11,M24),введение!$C$14))</f>
        <v>0</v>
      </c>
      <c r="O24" s="22">
        <f t="shared" si="4"/>
        <v>0</v>
      </c>
      <c r="P24" s="88"/>
      <c r="Q24" s="22">
        <f t="shared" si="5"/>
        <v>0</v>
      </c>
      <c r="R24" s="22">
        <f t="shared" si="6"/>
        <v>0</v>
      </c>
    </row>
    <row r="25" spans="1:18" x14ac:dyDescent="0.25">
      <c r="A25" s="87"/>
      <c r="B25" s="87"/>
      <c r="C25" s="87"/>
      <c r="D25" s="87"/>
      <c r="E25" s="88"/>
      <c r="F25" s="22">
        <f t="shared" si="0"/>
        <v>0</v>
      </c>
      <c r="G25" s="97">
        <f t="shared" si="1"/>
        <v>0</v>
      </c>
      <c r="H25" s="88"/>
      <c r="I25" s="22">
        <f t="shared" si="2"/>
        <v>0</v>
      </c>
      <c r="J25" s="88"/>
      <c r="K25" s="22">
        <f t="shared" si="7"/>
        <v>0</v>
      </c>
      <c r="L25" s="88"/>
      <c r="M25" s="22">
        <f t="shared" si="3"/>
        <v>0</v>
      </c>
      <c r="N25" s="22">
        <f>IF(OR(M25&lt;=0,),0,MIN(MAX(введение!$C$11,M25),введение!$C$14))</f>
        <v>0</v>
      </c>
      <c r="O25" s="22">
        <f t="shared" si="4"/>
        <v>0</v>
      </c>
      <c r="P25" s="88"/>
      <c r="Q25" s="22">
        <f t="shared" si="5"/>
        <v>0</v>
      </c>
      <c r="R25" s="22">
        <f t="shared" si="6"/>
        <v>0</v>
      </c>
    </row>
    <row r="26" spans="1:18" x14ac:dyDescent="0.25">
      <c r="A26" s="192" t="s">
        <v>83</v>
      </c>
      <c r="B26" s="193"/>
      <c r="C26" s="23">
        <f>SUM(C14:C25)</f>
        <v>0</v>
      </c>
      <c r="D26" s="23">
        <f t="shared" ref="D26:Q26" si="8">SUM(D14:D25)</f>
        <v>0</v>
      </c>
      <c r="E26" s="23">
        <f t="shared" si="8"/>
        <v>0</v>
      </c>
      <c r="F26" s="23">
        <f t="shared" si="8"/>
        <v>0</v>
      </c>
      <c r="G26" s="23">
        <f t="shared" si="8"/>
        <v>0</v>
      </c>
      <c r="H26" s="23">
        <f t="shared" si="8"/>
        <v>0</v>
      </c>
      <c r="I26" s="23">
        <f t="shared" si="8"/>
        <v>0</v>
      </c>
      <c r="J26" s="23"/>
      <c r="K26" s="23">
        <f>SUM(K14:K25)</f>
        <v>0</v>
      </c>
      <c r="L26" s="23">
        <f t="shared" si="8"/>
        <v>0</v>
      </c>
      <c r="M26" s="23">
        <f t="shared" si="8"/>
        <v>0</v>
      </c>
      <c r="N26" s="23">
        <f t="shared" si="8"/>
        <v>0</v>
      </c>
      <c r="O26" s="23">
        <f t="shared" si="8"/>
        <v>0</v>
      </c>
      <c r="P26" s="23">
        <f t="shared" si="8"/>
        <v>0</v>
      </c>
      <c r="Q26" s="23">
        <f t="shared" si="8"/>
        <v>0</v>
      </c>
      <c r="R26" s="23">
        <f>SUM(R14:R25)</f>
        <v>0</v>
      </c>
    </row>
    <row r="27" spans="1:18" x14ac:dyDescent="0.25">
      <c r="A27" s="58"/>
      <c r="B27" s="58"/>
      <c r="C27" s="58"/>
      <c r="D27" s="58"/>
    </row>
    <row r="28" spans="1:18" x14ac:dyDescent="0.25">
      <c r="A28" s="51"/>
      <c r="B28" s="51"/>
      <c r="C28" s="52"/>
      <c r="D28" s="52"/>
    </row>
    <row r="29" spans="1:18" x14ac:dyDescent="0.25">
      <c r="A29" s="53" t="s">
        <v>71</v>
      </c>
      <c r="B29" s="44"/>
      <c r="C29"/>
      <c r="D29"/>
    </row>
    <row r="30" spans="1:18" x14ac:dyDescent="0.25">
      <c r="A30" s="44"/>
      <c r="B30" s="44"/>
      <c r="C30"/>
      <c r="D30"/>
    </row>
    <row r="31" spans="1:18" x14ac:dyDescent="0.25">
      <c r="A31" s="51"/>
      <c r="B31" s="51"/>
      <c r="C31" s="52"/>
      <c r="D31" s="52"/>
    </row>
    <row r="32" spans="1:18" x14ac:dyDescent="0.25">
      <c r="A32" s="53" t="s">
        <v>72</v>
      </c>
      <c r="B32" s="44"/>
      <c r="C32"/>
      <c r="D32"/>
    </row>
    <row r="33" spans="1:4" x14ac:dyDescent="0.25">
      <c r="A33" s="44"/>
      <c r="B33" s="44"/>
      <c r="C33"/>
      <c r="D33"/>
    </row>
    <row r="34" spans="1:4" x14ac:dyDescent="0.25">
      <c r="A34" s="51"/>
      <c r="B34" s="51"/>
      <c r="C34" s="52"/>
      <c r="D34" s="52"/>
    </row>
    <row r="35" spans="1:4" x14ac:dyDescent="0.25">
      <c r="A35" s="53" t="s">
        <v>84</v>
      </c>
      <c r="B35" s="44"/>
      <c r="C35"/>
      <c r="D35"/>
    </row>
    <row r="36" spans="1:4" x14ac:dyDescent="0.25">
      <c r="A36" s="44"/>
      <c r="B36" s="44"/>
      <c r="C36"/>
      <c r="D36"/>
    </row>
    <row r="37" spans="1:4" x14ac:dyDescent="0.25">
      <c r="A37" s="51"/>
      <c r="B37" s="51"/>
      <c r="C37" s="52"/>
      <c r="D37"/>
    </row>
    <row r="38" spans="1:4" x14ac:dyDescent="0.25">
      <c r="A38" s="53" t="s">
        <v>73</v>
      </c>
      <c r="B38" s="44"/>
      <c r="C38"/>
      <c r="D38"/>
    </row>
    <row r="39" spans="1:4" x14ac:dyDescent="0.25">
      <c r="A39" s="58"/>
      <c r="B39" s="58"/>
      <c r="C39" s="58"/>
      <c r="D39" s="58"/>
    </row>
  </sheetData>
  <mergeCells count="2">
    <mergeCell ref="A11:E11"/>
    <mergeCell ref="A26:B26"/>
  </mergeCells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9"/>
  <sheetViews>
    <sheetView topLeftCell="A4" workbookViewId="0">
      <selection activeCell="D9" sqref="D9"/>
    </sheetView>
  </sheetViews>
  <sheetFormatPr defaultColWidth="8.7109375" defaultRowHeight="15" x14ac:dyDescent="0.25"/>
  <cols>
    <col min="1" max="1" width="5.85546875" style="17" customWidth="1"/>
    <col min="2" max="2" width="18.5703125" style="17" customWidth="1"/>
    <col min="3" max="3" width="14.5703125" style="17" customWidth="1"/>
    <col min="4" max="4" width="23.7109375" style="17" customWidth="1"/>
    <col min="5" max="6" width="8.7109375" style="17"/>
    <col min="7" max="7" width="11" style="17" customWidth="1"/>
    <col min="8" max="8" width="9.5703125" style="17" customWidth="1"/>
    <col min="9" max="9" width="10" style="17" customWidth="1"/>
    <col min="10" max="10" width="12.5703125" style="17" customWidth="1"/>
    <col min="11" max="11" width="8.7109375" style="17"/>
    <col min="12" max="12" width="10.42578125" style="17" customWidth="1"/>
    <col min="13" max="13" width="13.7109375" style="17" customWidth="1"/>
    <col min="14" max="14" width="15.42578125" style="17" customWidth="1"/>
    <col min="15" max="15" width="16" style="17" customWidth="1"/>
    <col min="16" max="16" width="19.7109375" style="17" customWidth="1"/>
    <col min="17" max="17" width="13" style="17" customWidth="1"/>
    <col min="18" max="16384" width="8.7109375" style="17"/>
  </cols>
  <sheetData>
    <row r="2" spans="1:18" x14ac:dyDescent="0.25">
      <c r="I2" s="19"/>
      <c r="Q2" s="18" t="s">
        <v>15</v>
      </c>
    </row>
    <row r="3" spans="1:18" x14ac:dyDescent="0.25">
      <c r="A3" s="20"/>
      <c r="B3" s="20"/>
      <c r="C3" s="20"/>
      <c r="D3" s="20"/>
    </row>
    <row r="4" spans="1:18" x14ac:dyDescent="0.25">
      <c r="A4" s="20"/>
      <c r="B4" s="20"/>
      <c r="C4" s="20"/>
      <c r="D4" s="20"/>
    </row>
    <row r="5" spans="1:18" x14ac:dyDescent="0.25">
      <c r="A5" s="66" t="s">
        <v>76</v>
      </c>
      <c r="B5" s="52"/>
      <c r="C5" s="66"/>
      <c r="D5" s="66"/>
    </row>
    <row r="6" spans="1:18" x14ac:dyDescent="0.25">
      <c r="A6" s="42"/>
      <c r="B6" s="42"/>
      <c r="C6" s="42"/>
      <c r="D6" s="42"/>
    </row>
    <row r="7" spans="1:18" x14ac:dyDescent="0.25">
      <c r="A7" s="42">
        <v>1</v>
      </c>
      <c r="B7" s="66" t="s">
        <v>77</v>
      </c>
      <c r="C7" s="66"/>
      <c r="D7" s="66"/>
    </row>
    <row r="8" spans="1:18" x14ac:dyDescent="0.25">
      <c r="A8" s="42">
        <v>2</v>
      </c>
      <c r="B8" s="67" t="s">
        <v>16</v>
      </c>
      <c r="C8" s="67"/>
      <c r="D8" s="102">
        <f>'№ 910 Декларация '!D8</f>
        <v>111111111111</v>
      </c>
    </row>
    <row r="9" spans="1:18" x14ac:dyDescent="0.25">
      <c r="A9" s="42">
        <v>3</v>
      </c>
      <c r="B9" s="66" t="s">
        <v>106</v>
      </c>
      <c r="C9" s="66"/>
      <c r="D9" s="66" t="str">
        <f>IF('№ 910 Декларация '!K12=1,"апрель","октябрь")</f>
        <v>апрель</v>
      </c>
      <c r="E9" s="17">
        <f>'№ 910 Декларация '!N12</f>
        <v>2017</v>
      </c>
    </row>
    <row r="10" spans="1:18" x14ac:dyDescent="0.25">
      <c r="A10" s="58"/>
      <c r="B10" s="58"/>
      <c r="C10" s="58"/>
      <c r="D10" s="58"/>
    </row>
    <row r="11" spans="1:18" ht="43.5" customHeight="1" x14ac:dyDescent="0.25">
      <c r="A11" s="191" t="s">
        <v>78</v>
      </c>
      <c r="B11" s="191"/>
      <c r="C11" s="191"/>
      <c r="D11" s="191"/>
      <c r="E11" s="191"/>
    </row>
    <row r="12" spans="1:18" x14ac:dyDescent="0.25">
      <c r="A12" s="58"/>
      <c r="B12" s="58"/>
      <c r="C12" s="58"/>
      <c r="D12" s="58"/>
    </row>
    <row r="13" spans="1:18" ht="114.75" x14ac:dyDescent="0.25">
      <c r="A13" s="68" t="s">
        <v>79</v>
      </c>
      <c r="B13" s="68" t="s">
        <v>80</v>
      </c>
      <c r="C13" s="68" t="s">
        <v>81</v>
      </c>
      <c r="D13" s="68" t="s">
        <v>82</v>
      </c>
      <c r="E13" s="68" t="s">
        <v>88</v>
      </c>
      <c r="F13" s="68" t="s">
        <v>89</v>
      </c>
      <c r="G13" s="68" t="s">
        <v>90</v>
      </c>
      <c r="H13" s="68" t="s">
        <v>91</v>
      </c>
      <c r="I13" s="68" t="s">
        <v>92</v>
      </c>
      <c r="J13" s="68" t="s">
        <v>126</v>
      </c>
      <c r="K13" s="68" t="s">
        <v>93</v>
      </c>
      <c r="L13" s="68" t="s">
        <v>94</v>
      </c>
      <c r="M13" s="68" t="s">
        <v>95</v>
      </c>
      <c r="N13" s="68" t="s">
        <v>96</v>
      </c>
      <c r="O13" s="68" t="s">
        <v>97</v>
      </c>
      <c r="P13" s="68" t="s">
        <v>107</v>
      </c>
      <c r="Q13" s="68" t="s">
        <v>108</v>
      </c>
      <c r="R13" s="68" t="s">
        <v>109</v>
      </c>
    </row>
    <row r="14" spans="1:18" x14ac:dyDescent="0.25">
      <c r="A14" s="87"/>
      <c r="B14" s="87"/>
      <c r="C14" s="87"/>
      <c r="D14" s="87"/>
      <c r="E14" s="88"/>
      <c r="F14" s="22">
        <f>C14-E14-D14-K14</f>
        <v>0</v>
      </c>
      <c r="G14" s="22">
        <f>F14*10%</f>
        <v>0</v>
      </c>
      <c r="H14" s="88"/>
      <c r="I14" s="22">
        <f>IF(J14=1,0,C14-H14)</f>
        <v>0</v>
      </c>
      <c r="J14" s="88"/>
      <c r="K14" s="22">
        <f>IF(J14=1,0,I14*10%)</f>
        <v>0</v>
      </c>
      <c r="L14" s="88"/>
      <c r="M14" s="22">
        <f>IF(J14=1,0,C14-K14-L14)</f>
        <v>0</v>
      </c>
      <c r="N14" s="22">
        <f>IF(OR(M14&lt;=0,),0,MIN(MAX(введение!$C$11,M14),введение!$C$14))</f>
        <v>0</v>
      </c>
      <c r="O14" s="22">
        <f>N14*5%</f>
        <v>0</v>
      </c>
      <c r="P14" s="88"/>
      <c r="Q14" s="22">
        <f>ROUND(P14*0.05,0)</f>
        <v>0</v>
      </c>
      <c r="R14" s="22">
        <f>IF(C14=0,0,1)</f>
        <v>0</v>
      </c>
    </row>
    <row r="15" spans="1:18" x14ac:dyDescent="0.25">
      <c r="A15" s="87"/>
      <c r="B15" s="87"/>
      <c r="C15" s="87"/>
      <c r="D15" s="87"/>
      <c r="E15" s="88"/>
      <c r="F15" s="22">
        <f t="shared" ref="F15:F25" si="0">C15-E15-D15-K15</f>
        <v>0</v>
      </c>
      <c r="G15" s="97">
        <f t="shared" ref="G15:G25" si="1">F15*10%</f>
        <v>0</v>
      </c>
      <c r="H15" s="88"/>
      <c r="I15" s="22">
        <f t="shared" ref="I15:I25" si="2">IF(J15=1,0,C15-H15)</f>
        <v>0</v>
      </c>
      <c r="J15" s="88"/>
      <c r="K15" s="22">
        <f>IF(J15=1,0,I15*10%)</f>
        <v>0</v>
      </c>
      <c r="L15" s="88"/>
      <c r="M15" s="22">
        <f t="shared" ref="M15:M25" si="3">IF(J15=1,0,C15-K15-L15)</f>
        <v>0</v>
      </c>
      <c r="N15" s="22">
        <f>IF(OR(M15&lt;=0,),0,MIN(MAX(введение!$C$11,M15),введение!$C$14))</f>
        <v>0</v>
      </c>
      <c r="O15" s="22">
        <f t="shared" ref="O15:O25" si="4">N15*5%</f>
        <v>0</v>
      </c>
      <c r="P15" s="88"/>
      <c r="Q15" s="22">
        <f t="shared" ref="Q15:Q25" si="5">ROUND(P15*0.05,0)</f>
        <v>0</v>
      </c>
      <c r="R15" s="22">
        <f t="shared" ref="R15:R25" si="6">IF(C15=0,0,1)</f>
        <v>0</v>
      </c>
    </row>
    <row r="16" spans="1:18" x14ac:dyDescent="0.25">
      <c r="A16" s="87"/>
      <c r="B16" s="87"/>
      <c r="C16" s="87"/>
      <c r="D16" s="87"/>
      <c r="E16" s="88"/>
      <c r="F16" s="22">
        <f t="shared" si="0"/>
        <v>0</v>
      </c>
      <c r="G16" s="97">
        <f t="shared" si="1"/>
        <v>0</v>
      </c>
      <c r="H16" s="88"/>
      <c r="I16" s="22">
        <f t="shared" si="2"/>
        <v>0</v>
      </c>
      <c r="J16" s="88"/>
      <c r="K16" s="22">
        <f t="shared" ref="K16:K25" si="7">IF(J16=1,0,I16*10%)</f>
        <v>0</v>
      </c>
      <c r="L16" s="88"/>
      <c r="M16" s="22">
        <f t="shared" si="3"/>
        <v>0</v>
      </c>
      <c r="N16" s="22">
        <f>IF(OR(M16&lt;=0,),0,MIN(MAX(введение!$C$11,M16),введение!$C$14))</f>
        <v>0</v>
      </c>
      <c r="O16" s="22">
        <f t="shared" si="4"/>
        <v>0</v>
      </c>
      <c r="P16" s="88"/>
      <c r="Q16" s="22">
        <f t="shared" si="5"/>
        <v>0</v>
      </c>
      <c r="R16" s="22">
        <f t="shared" si="6"/>
        <v>0</v>
      </c>
    </row>
    <row r="17" spans="1:18" x14ac:dyDescent="0.25">
      <c r="A17" s="87"/>
      <c r="B17" s="87"/>
      <c r="C17" s="87"/>
      <c r="D17" s="87"/>
      <c r="E17" s="88"/>
      <c r="F17" s="22">
        <f t="shared" si="0"/>
        <v>0</v>
      </c>
      <c r="G17" s="97">
        <f t="shared" si="1"/>
        <v>0</v>
      </c>
      <c r="H17" s="88"/>
      <c r="I17" s="22">
        <f t="shared" si="2"/>
        <v>0</v>
      </c>
      <c r="J17" s="88"/>
      <c r="K17" s="22">
        <f t="shared" si="7"/>
        <v>0</v>
      </c>
      <c r="L17" s="88"/>
      <c r="M17" s="22">
        <f t="shared" si="3"/>
        <v>0</v>
      </c>
      <c r="N17" s="22">
        <f>IF(OR(M17&lt;=0,),0,MIN(MAX(введение!$C$11,M17),введение!$C$14))</f>
        <v>0</v>
      </c>
      <c r="O17" s="22">
        <f t="shared" si="4"/>
        <v>0</v>
      </c>
      <c r="P17" s="88"/>
      <c r="Q17" s="22">
        <f t="shared" si="5"/>
        <v>0</v>
      </c>
      <c r="R17" s="22">
        <f t="shared" si="6"/>
        <v>0</v>
      </c>
    </row>
    <row r="18" spans="1:18" x14ac:dyDescent="0.25">
      <c r="A18" s="87"/>
      <c r="B18" s="87"/>
      <c r="C18" s="87"/>
      <c r="D18" s="87"/>
      <c r="E18" s="88"/>
      <c r="F18" s="22">
        <f t="shared" si="0"/>
        <v>0</v>
      </c>
      <c r="G18" s="97">
        <f t="shared" si="1"/>
        <v>0</v>
      </c>
      <c r="H18" s="88"/>
      <c r="I18" s="22">
        <f t="shared" si="2"/>
        <v>0</v>
      </c>
      <c r="J18" s="88"/>
      <c r="K18" s="22">
        <f t="shared" si="7"/>
        <v>0</v>
      </c>
      <c r="L18" s="88"/>
      <c r="M18" s="22">
        <f t="shared" si="3"/>
        <v>0</v>
      </c>
      <c r="N18" s="22">
        <f>IF(OR(M18&lt;=0,),0,MIN(MAX(введение!$C$11,M18),введение!$C$14))</f>
        <v>0</v>
      </c>
      <c r="O18" s="22">
        <f t="shared" si="4"/>
        <v>0</v>
      </c>
      <c r="P18" s="88"/>
      <c r="Q18" s="22">
        <f t="shared" si="5"/>
        <v>0</v>
      </c>
      <c r="R18" s="22">
        <f t="shared" si="6"/>
        <v>0</v>
      </c>
    </row>
    <row r="19" spans="1:18" x14ac:dyDescent="0.25">
      <c r="A19" s="87"/>
      <c r="B19" s="87"/>
      <c r="C19" s="87"/>
      <c r="D19" s="87"/>
      <c r="E19" s="88"/>
      <c r="F19" s="22">
        <f t="shared" si="0"/>
        <v>0</v>
      </c>
      <c r="G19" s="97">
        <f t="shared" si="1"/>
        <v>0</v>
      </c>
      <c r="H19" s="88"/>
      <c r="I19" s="22">
        <f t="shared" si="2"/>
        <v>0</v>
      </c>
      <c r="J19" s="88"/>
      <c r="K19" s="22">
        <f t="shared" si="7"/>
        <v>0</v>
      </c>
      <c r="L19" s="88"/>
      <c r="M19" s="22">
        <f t="shared" si="3"/>
        <v>0</v>
      </c>
      <c r="N19" s="22">
        <f>IF(OR(M19&lt;=0,),0,MIN(MAX(введение!$C$11,M19),введение!$C$14))</f>
        <v>0</v>
      </c>
      <c r="O19" s="22">
        <f t="shared" si="4"/>
        <v>0</v>
      </c>
      <c r="P19" s="88"/>
      <c r="Q19" s="22">
        <f t="shared" si="5"/>
        <v>0</v>
      </c>
      <c r="R19" s="22">
        <f t="shared" si="6"/>
        <v>0</v>
      </c>
    </row>
    <row r="20" spans="1:18" x14ac:dyDescent="0.25">
      <c r="A20" s="87"/>
      <c r="B20" s="87"/>
      <c r="C20" s="87"/>
      <c r="D20" s="87"/>
      <c r="E20" s="88"/>
      <c r="F20" s="22">
        <f t="shared" si="0"/>
        <v>0</v>
      </c>
      <c r="G20" s="97">
        <f t="shared" si="1"/>
        <v>0</v>
      </c>
      <c r="H20" s="88"/>
      <c r="I20" s="22">
        <f t="shared" si="2"/>
        <v>0</v>
      </c>
      <c r="J20" s="88"/>
      <c r="K20" s="22">
        <f t="shared" si="7"/>
        <v>0</v>
      </c>
      <c r="L20" s="88"/>
      <c r="M20" s="22">
        <f t="shared" si="3"/>
        <v>0</v>
      </c>
      <c r="N20" s="22">
        <f>IF(OR(M20&lt;=0,),0,MIN(MAX(введение!$C$11,M20),введение!$C$14))</f>
        <v>0</v>
      </c>
      <c r="O20" s="22">
        <f t="shared" si="4"/>
        <v>0</v>
      </c>
      <c r="P20" s="88"/>
      <c r="Q20" s="22">
        <f t="shared" si="5"/>
        <v>0</v>
      </c>
      <c r="R20" s="22">
        <f t="shared" si="6"/>
        <v>0</v>
      </c>
    </row>
    <row r="21" spans="1:18" x14ac:dyDescent="0.25">
      <c r="A21" s="87"/>
      <c r="B21" s="87"/>
      <c r="C21" s="87"/>
      <c r="D21" s="87"/>
      <c r="E21" s="88"/>
      <c r="F21" s="22">
        <f t="shared" si="0"/>
        <v>0</v>
      </c>
      <c r="G21" s="97">
        <f t="shared" si="1"/>
        <v>0</v>
      </c>
      <c r="H21" s="88"/>
      <c r="I21" s="22">
        <f t="shared" si="2"/>
        <v>0</v>
      </c>
      <c r="J21" s="88"/>
      <c r="K21" s="22">
        <f t="shared" si="7"/>
        <v>0</v>
      </c>
      <c r="L21" s="88"/>
      <c r="M21" s="22">
        <f t="shared" si="3"/>
        <v>0</v>
      </c>
      <c r="N21" s="22">
        <f>IF(OR(M21&lt;=0,),0,MIN(MAX(введение!$C$11,M21),введение!$C$14))</f>
        <v>0</v>
      </c>
      <c r="O21" s="22">
        <f t="shared" si="4"/>
        <v>0</v>
      </c>
      <c r="P21" s="88"/>
      <c r="Q21" s="22">
        <f t="shared" si="5"/>
        <v>0</v>
      </c>
      <c r="R21" s="22">
        <f t="shared" si="6"/>
        <v>0</v>
      </c>
    </row>
    <row r="22" spans="1:18" x14ac:dyDescent="0.25">
      <c r="A22" s="87"/>
      <c r="B22" s="87"/>
      <c r="C22" s="87"/>
      <c r="D22" s="87"/>
      <c r="E22" s="88"/>
      <c r="F22" s="22">
        <f t="shared" si="0"/>
        <v>0</v>
      </c>
      <c r="G22" s="97">
        <f t="shared" si="1"/>
        <v>0</v>
      </c>
      <c r="H22" s="88"/>
      <c r="I22" s="22">
        <f t="shared" si="2"/>
        <v>0</v>
      </c>
      <c r="J22" s="88"/>
      <c r="K22" s="22">
        <f t="shared" si="7"/>
        <v>0</v>
      </c>
      <c r="L22" s="88"/>
      <c r="M22" s="22">
        <f t="shared" si="3"/>
        <v>0</v>
      </c>
      <c r="N22" s="22">
        <f>IF(OR(M22&lt;=0,),0,MIN(MAX(введение!$C$11,M22),введение!$C$14))</f>
        <v>0</v>
      </c>
      <c r="O22" s="22">
        <f t="shared" si="4"/>
        <v>0</v>
      </c>
      <c r="P22" s="88"/>
      <c r="Q22" s="22">
        <f t="shared" si="5"/>
        <v>0</v>
      </c>
      <c r="R22" s="22">
        <f t="shared" si="6"/>
        <v>0</v>
      </c>
    </row>
    <row r="23" spans="1:18" x14ac:dyDescent="0.25">
      <c r="A23" s="87"/>
      <c r="B23" s="87"/>
      <c r="C23" s="87"/>
      <c r="D23" s="87"/>
      <c r="E23" s="88"/>
      <c r="F23" s="22">
        <f t="shared" si="0"/>
        <v>0</v>
      </c>
      <c r="G23" s="97">
        <f t="shared" si="1"/>
        <v>0</v>
      </c>
      <c r="H23" s="88"/>
      <c r="I23" s="22">
        <f t="shared" si="2"/>
        <v>0</v>
      </c>
      <c r="J23" s="88"/>
      <c r="K23" s="22">
        <f t="shared" si="7"/>
        <v>0</v>
      </c>
      <c r="L23" s="88"/>
      <c r="M23" s="22">
        <f t="shared" si="3"/>
        <v>0</v>
      </c>
      <c r="N23" s="22">
        <f>IF(OR(M23&lt;=0,),0,MIN(MAX(введение!$C$11,M23),введение!$C$14))</f>
        <v>0</v>
      </c>
      <c r="O23" s="22">
        <f t="shared" si="4"/>
        <v>0</v>
      </c>
      <c r="P23" s="88"/>
      <c r="Q23" s="22">
        <f t="shared" si="5"/>
        <v>0</v>
      </c>
      <c r="R23" s="22">
        <f t="shared" si="6"/>
        <v>0</v>
      </c>
    </row>
    <row r="24" spans="1:18" x14ac:dyDescent="0.25">
      <c r="A24" s="87"/>
      <c r="B24" s="87"/>
      <c r="C24" s="87"/>
      <c r="D24" s="87"/>
      <c r="E24" s="88"/>
      <c r="F24" s="22">
        <f t="shared" si="0"/>
        <v>0</v>
      </c>
      <c r="G24" s="97">
        <f t="shared" si="1"/>
        <v>0</v>
      </c>
      <c r="H24" s="88"/>
      <c r="I24" s="22">
        <f t="shared" si="2"/>
        <v>0</v>
      </c>
      <c r="J24" s="88"/>
      <c r="K24" s="22">
        <f t="shared" si="7"/>
        <v>0</v>
      </c>
      <c r="L24" s="88"/>
      <c r="M24" s="22">
        <f t="shared" si="3"/>
        <v>0</v>
      </c>
      <c r="N24" s="22">
        <f>IF(OR(M24&lt;=0,),0,MIN(MAX(введение!$C$11,M24),введение!$C$14))</f>
        <v>0</v>
      </c>
      <c r="O24" s="22">
        <f t="shared" si="4"/>
        <v>0</v>
      </c>
      <c r="P24" s="88"/>
      <c r="Q24" s="22">
        <f t="shared" si="5"/>
        <v>0</v>
      </c>
      <c r="R24" s="22">
        <f t="shared" si="6"/>
        <v>0</v>
      </c>
    </row>
    <row r="25" spans="1:18" x14ac:dyDescent="0.25">
      <c r="A25" s="87"/>
      <c r="B25" s="87"/>
      <c r="C25" s="87"/>
      <c r="D25" s="87"/>
      <c r="E25" s="88"/>
      <c r="F25" s="22">
        <f t="shared" si="0"/>
        <v>0</v>
      </c>
      <c r="G25" s="97">
        <f t="shared" si="1"/>
        <v>0</v>
      </c>
      <c r="H25" s="88"/>
      <c r="I25" s="22">
        <f t="shared" si="2"/>
        <v>0</v>
      </c>
      <c r="J25" s="88"/>
      <c r="K25" s="22">
        <f t="shared" si="7"/>
        <v>0</v>
      </c>
      <c r="L25" s="88"/>
      <c r="M25" s="22">
        <f t="shared" si="3"/>
        <v>0</v>
      </c>
      <c r="N25" s="22">
        <f>IF(OR(M25&lt;=0,),0,MIN(MAX(введение!$C$11,M25),введение!$C$14))</f>
        <v>0</v>
      </c>
      <c r="O25" s="22">
        <f t="shared" si="4"/>
        <v>0</v>
      </c>
      <c r="P25" s="88"/>
      <c r="Q25" s="22">
        <f t="shared" si="5"/>
        <v>0</v>
      </c>
      <c r="R25" s="22">
        <f t="shared" si="6"/>
        <v>0</v>
      </c>
    </row>
    <row r="26" spans="1:18" x14ac:dyDescent="0.25">
      <c r="A26" s="192" t="s">
        <v>83</v>
      </c>
      <c r="B26" s="193"/>
      <c r="C26" s="23">
        <f>SUM(C14:C25)</f>
        <v>0</v>
      </c>
      <c r="D26" s="23">
        <f t="shared" ref="D26:Q26" si="8">SUM(D14:D25)</f>
        <v>0</v>
      </c>
      <c r="E26" s="23">
        <f t="shared" si="8"/>
        <v>0</v>
      </c>
      <c r="F26" s="23">
        <f t="shared" si="8"/>
        <v>0</v>
      </c>
      <c r="G26" s="23">
        <f t="shared" si="8"/>
        <v>0</v>
      </c>
      <c r="H26" s="23">
        <f t="shared" si="8"/>
        <v>0</v>
      </c>
      <c r="I26" s="23">
        <f t="shared" si="8"/>
        <v>0</v>
      </c>
      <c r="J26" s="23"/>
      <c r="K26" s="23">
        <f>SUM(K14:K25)</f>
        <v>0</v>
      </c>
      <c r="L26" s="23">
        <f t="shared" si="8"/>
        <v>0</v>
      </c>
      <c r="M26" s="23">
        <f t="shared" si="8"/>
        <v>0</v>
      </c>
      <c r="N26" s="23">
        <f t="shared" si="8"/>
        <v>0</v>
      </c>
      <c r="O26" s="23">
        <f t="shared" si="8"/>
        <v>0</v>
      </c>
      <c r="P26" s="23">
        <f t="shared" si="8"/>
        <v>0</v>
      </c>
      <c r="Q26" s="23">
        <f t="shared" si="8"/>
        <v>0</v>
      </c>
      <c r="R26" s="23">
        <f>SUM(R14:R25)</f>
        <v>0</v>
      </c>
    </row>
    <row r="27" spans="1:18" x14ac:dyDescent="0.25">
      <c r="A27" s="58"/>
      <c r="B27" s="58"/>
      <c r="C27" s="58"/>
      <c r="D27" s="58"/>
    </row>
    <row r="28" spans="1:18" x14ac:dyDescent="0.25">
      <c r="A28" s="51"/>
      <c r="B28" s="51"/>
      <c r="C28" s="52"/>
      <c r="D28" s="52"/>
    </row>
    <row r="29" spans="1:18" x14ac:dyDescent="0.25">
      <c r="A29" s="53" t="s">
        <v>71</v>
      </c>
      <c r="B29" s="44"/>
      <c r="C29"/>
      <c r="D29"/>
    </row>
    <row r="30" spans="1:18" x14ac:dyDescent="0.25">
      <c r="A30" s="44"/>
      <c r="B30" s="44"/>
      <c r="C30"/>
      <c r="D30"/>
    </row>
    <row r="31" spans="1:18" x14ac:dyDescent="0.25">
      <c r="A31" s="51"/>
      <c r="B31" s="51"/>
      <c r="C31" s="52"/>
      <c r="D31" s="52"/>
    </row>
    <row r="32" spans="1:18" x14ac:dyDescent="0.25">
      <c r="A32" s="53" t="s">
        <v>72</v>
      </c>
      <c r="B32" s="44"/>
      <c r="C32"/>
      <c r="D32"/>
    </row>
    <row r="33" spans="1:4" x14ac:dyDescent="0.25">
      <c r="A33" s="44"/>
      <c r="B33" s="44"/>
      <c r="C33"/>
      <c r="D33"/>
    </row>
    <row r="34" spans="1:4" x14ac:dyDescent="0.25">
      <c r="A34" s="51"/>
      <c r="B34" s="51"/>
      <c r="C34" s="52"/>
      <c r="D34" s="52"/>
    </row>
    <row r="35" spans="1:4" x14ac:dyDescent="0.25">
      <c r="A35" s="53" t="s">
        <v>84</v>
      </c>
      <c r="B35" s="44"/>
      <c r="C35"/>
      <c r="D35"/>
    </row>
    <row r="36" spans="1:4" x14ac:dyDescent="0.25">
      <c r="A36" s="44"/>
      <c r="B36" s="44"/>
      <c r="C36"/>
      <c r="D36"/>
    </row>
    <row r="37" spans="1:4" x14ac:dyDescent="0.25">
      <c r="A37" s="51"/>
      <c r="B37" s="51"/>
      <c r="C37" s="52"/>
      <c r="D37"/>
    </row>
    <row r="38" spans="1:4" x14ac:dyDescent="0.25">
      <c r="A38" s="53" t="s">
        <v>73</v>
      </c>
      <c r="B38" s="44"/>
      <c r="C38"/>
      <c r="D38"/>
    </row>
    <row r="39" spans="1:4" x14ac:dyDescent="0.25">
      <c r="A39" s="58"/>
      <c r="B39" s="58"/>
      <c r="C39" s="58"/>
      <c r="D39" s="58"/>
    </row>
  </sheetData>
  <mergeCells count="2">
    <mergeCell ref="A26:B26"/>
    <mergeCell ref="A11:E11"/>
  </mergeCells>
  <phoneticPr fontId="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9"/>
  <sheetViews>
    <sheetView workbookViewId="0">
      <selection activeCell="D9" sqref="D9"/>
    </sheetView>
  </sheetViews>
  <sheetFormatPr defaultColWidth="8.7109375" defaultRowHeight="15" x14ac:dyDescent="0.25"/>
  <cols>
    <col min="1" max="1" width="5.85546875" style="17" customWidth="1"/>
    <col min="2" max="2" width="18.5703125" style="17" customWidth="1"/>
    <col min="3" max="3" width="14.5703125" style="17" customWidth="1"/>
    <col min="4" max="4" width="23.7109375" style="17" customWidth="1"/>
    <col min="5" max="6" width="8.7109375" style="17"/>
    <col min="7" max="7" width="11" style="17" customWidth="1"/>
    <col min="8" max="8" width="9.5703125" style="17" customWidth="1"/>
    <col min="9" max="9" width="10" style="17" customWidth="1"/>
    <col min="10" max="10" width="12.5703125" style="17" customWidth="1"/>
    <col min="11" max="11" width="8.7109375" style="17"/>
    <col min="12" max="12" width="10.42578125" style="17" customWidth="1"/>
    <col min="13" max="13" width="13.7109375" style="17" customWidth="1"/>
    <col min="14" max="14" width="15.42578125" style="17" customWidth="1"/>
    <col min="15" max="15" width="16" style="17" customWidth="1"/>
    <col min="16" max="16" width="19.7109375" style="17" customWidth="1"/>
    <col min="17" max="17" width="13" style="17" customWidth="1"/>
    <col min="18" max="16384" width="8.7109375" style="17"/>
  </cols>
  <sheetData>
    <row r="2" spans="1:18" x14ac:dyDescent="0.25">
      <c r="I2" s="19"/>
      <c r="Q2" s="18" t="s">
        <v>15</v>
      </c>
    </row>
    <row r="3" spans="1:18" x14ac:dyDescent="0.25">
      <c r="A3" s="20"/>
      <c r="B3" s="20"/>
      <c r="C3" s="20"/>
      <c r="D3" s="20"/>
    </row>
    <row r="4" spans="1:18" x14ac:dyDescent="0.25">
      <c r="A4" s="20"/>
      <c r="B4" s="20"/>
      <c r="C4" s="20"/>
      <c r="D4" s="20"/>
    </row>
    <row r="5" spans="1:18" x14ac:dyDescent="0.25">
      <c r="A5" s="66" t="s">
        <v>76</v>
      </c>
      <c r="B5" s="52"/>
      <c r="C5" s="66"/>
      <c r="D5" s="66"/>
    </row>
    <row r="6" spans="1:18" x14ac:dyDescent="0.25">
      <c r="A6" s="42"/>
      <c r="B6" s="42"/>
      <c r="C6" s="42"/>
      <c r="D6" s="42"/>
    </row>
    <row r="7" spans="1:18" x14ac:dyDescent="0.25">
      <c r="A7" s="42">
        <v>1</v>
      </c>
      <c r="B7" s="66" t="s">
        <v>77</v>
      </c>
      <c r="C7" s="66"/>
      <c r="D7" s="66"/>
    </row>
    <row r="8" spans="1:18" x14ac:dyDescent="0.25">
      <c r="A8" s="42">
        <v>2</v>
      </c>
      <c r="B8" s="67" t="s">
        <v>16</v>
      </c>
      <c r="C8" s="67"/>
      <c r="D8" s="102">
        <f>'№ 910 Декларация '!D8</f>
        <v>111111111111</v>
      </c>
    </row>
    <row r="9" spans="1:18" x14ac:dyDescent="0.25">
      <c r="A9" s="42">
        <v>3</v>
      </c>
      <c r="B9" s="66" t="s">
        <v>106</v>
      </c>
      <c r="C9" s="66"/>
      <c r="D9" s="66" t="str">
        <f>IF('№ 910 Декларация '!K12=1,"май","ноябрь")</f>
        <v>май</v>
      </c>
      <c r="E9" s="17">
        <f>'№ 910 Декларация '!N12</f>
        <v>2017</v>
      </c>
    </row>
    <row r="10" spans="1:18" x14ac:dyDescent="0.25">
      <c r="A10" s="58"/>
      <c r="B10" s="58"/>
      <c r="C10" s="58"/>
      <c r="D10" s="58"/>
    </row>
    <row r="11" spans="1:18" ht="43.5" customHeight="1" x14ac:dyDescent="0.25">
      <c r="A11" s="191" t="s">
        <v>78</v>
      </c>
      <c r="B11" s="191"/>
      <c r="C11" s="191"/>
      <c r="D11" s="191"/>
      <c r="E11" s="191"/>
    </row>
    <row r="12" spans="1:18" x14ac:dyDescent="0.25">
      <c r="A12" s="58"/>
      <c r="B12" s="58"/>
      <c r="C12" s="58"/>
      <c r="D12" s="58"/>
    </row>
    <row r="13" spans="1:18" ht="114.75" x14ac:dyDescent="0.25">
      <c r="A13" s="68" t="s">
        <v>79</v>
      </c>
      <c r="B13" s="68" t="s">
        <v>80</v>
      </c>
      <c r="C13" s="68" t="s">
        <v>81</v>
      </c>
      <c r="D13" s="68" t="s">
        <v>82</v>
      </c>
      <c r="E13" s="68" t="s">
        <v>88</v>
      </c>
      <c r="F13" s="68" t="s">
        <v>89</v>
      </c>
      <c r="G13" s="68" t="s">
        <v>90</v>
      </c>
      <c r="H13" s="68" t="s">
        <v>91</v>
      </c>
      <c r="I13" s="68" t="s">
        <v>92</v>
      </c>
      <c r="J13" s="68" t="s">
        <v>126</v>
      </c>
      <c r="K13" s="68" t="s">
        <v>93</v>
      </c>
      <c r="L13" s="68" t="s">
        <v>94</v>
      </c>
      <c r="M13" s="68" t="s">
        <v>95</v>
      </c>
      <c r="N13" s="68" t="s">
        <v>96</v>
      </c>
      <c r="O13" s="68" t="s">
        <v>97</v>
      </c>
      <c r="P13" s="68" t="s">
        <v>107</v>
      </c>
      <c r="Q13" s="68" t="s">
        <v>108</v>
      </c>
      <c r="R13" s="68" t="s">
        <v>109</v>
      </c>
    </row>
    <row r="14" spans="1:18" x14ac:dyDescent="0.25">
      <c r="A14" s="87"/>
      <c r="B14" s="87"/>
      <c r="C14" s="87"/>
      <c r="D14" s="87"/>
      <c r="E14" s="88"/>
      <c r="F14" s="22">
        <f>C14-E14-D14-K14</f>
        <v>0</v>
      </c>
      <c r="G14" s="22">
        <f>F14*10%</f>
        <v>0</v>
      </c>
      <c r="H14" s="88"/>
      <c r="I14" s="22">
        <f>IF(J14=1,0,C14-H14)</f>
        <v>0</v>
      </c>
      <c r="J14" s="88"/>
      <c r="K14" s="22">
        <f>IF(J14=1,0,I14*10%)</f>
        <v>0</v>
      </c>
      <c r="L14" s="88"/>
      <c r="M14" s="22">
        <f>IF(J14=1,0,C14-K14-L14)</f>
        <v>0</v>
      </c>
      <c r="N14" s="22">
        <f>IF(OR(M14&lt;=0,),0,MIN(MAX(введение!$C$11,M14),введение!$C$14))</f>
        <v>0</v>
      </c>
      <c r="O14" s="22">
        <f>N14*5%</f>
        <v>0</v>
      </c>
      <c r="P14" s="88"/>
      <c r="Q14" s="22">
        <f>ROUND(P14*0.05,0)</f>
        <v>0</v>
      </c>
      <c r="R14" s="22">
        <f>IF(C14=0,0,1)</f>
        <v>0</v>
      </c>
    </row>
    <row r="15" spans="1:18" x14ac:dyDescent="0.25">
      <c r="A15" s="87"/>
      <c r="B15" s="87"/>
      <c r="C15" s="87"/>
      <c r="D15" s="87"/>
      <c r="E15" s="88"/>
      <c r="F15" s="22">
        <f t="shared" ref="F15:F25" si="0">C15-E15-D15-K15</f>
        <v>0</v>
      </c>
      <c r="G15" s="97">
        <f t="shared" ref="G15:G25" si="1">F15*10%</f>
        <v>0</v>
      </c>
      <c r="H15" s="88"/>
      <c r="I15" s="22">
        <f t="shared" ref="I15:I25" si="2">IF(J15=1,0,C15-H15)</f>
        <v>0</v>
      </c>
      <c r="J15" s="88"/>
      <c r="K15" s="22">
        <f>IF(J15=1,0,I15*10%)</f>
        <v>0</v>
      </c>
      <c r="L15" s="88"/>
      <c r="M15" s="22">
        <f t="shared" ref="M15:M25" si="3">IF(J15=1,0,C15-K15-L15)</f>
        <v>0</v>
      </c>
      <c r="N15" s="22">
        <f>IF(OR(M15&lt;=0,),0,MIN(MAX(введение!$C$11,M15),введение!$C$14))</f>
        <v>0</v>
      </c>
      <c r="O15" s="22">
        <f t="shared" ref="O15:O25" si="4">N15*5%</f>
        <v>0</v>
      </c>
      <c r="P15" s="88"/>
      <c r="Q15" s="22">
        <f t="shared" ref="Q15:Q25" si="5">ROUND(P15*0.05,0)</f>
        <v>0</v>
      </c>
      <c r="R15" s="22">
        <f t="shared" ref="R15:R25" si="6">IF(C15=0,0,1)</f>
        <v>0</v>
      </c>
    </row>
    <row r="16" spans="1:18" x14ac:dyDescent="0.25">
      <c r="A16" s="87"/>
      <c r="B16" s="87"/>
      <c r="C16" s="87"/>
      <c r="D16" s="87"/>
      <c r="E16" s="88"/>
      <c r="F16" s="22">
        <f t="shared" si="0"/>
        <v>0</v>
      </c>
      <c r="G16" s="97">
        <f t="shared" si="1"/>
        <v>0</v>
      </c>
      <c r="H16" s="88"/>
      <c r="I16" s="22">
        <f t="shared" si="2"/>
        <v>0</v>
      </c>
      <c r="J16" s="88"/>
      <c r="K16" s="22">
        <f t="shared" ref="K16:K25" si="7">IF(J16=1,0,I16*10%)</f>
        <v>0</v>
      </c>
      <c r="L16" s="88"/>
      <c r="M16" s="22">
        <f t="shared" si="3"/>
        <v>0</v>
      </c>
      <c r="N16" s="22">
        <f>IF(OR(M16&lt;=0,),0,MIN(MAX(введение!$C$11,M16),введение!$C$14))</f>
        <v>0</v>
      </c>
      <c r="O16" s="22">
        <f t="shared" si="4"/>
        <v>0</v>
      </c>
      <c r="P16" s="88"/>
      <c r="Q16" s="22">
        <f t="shared" si="5"/>
        <v>0</v>
      </c>
      <c r="R16" s="22">
        <f t="shared" si="6"/>
        <v>0</v>
      </c>
    </row>
    <row r="17" spans="1:18" x14ac:dyDescent="0.25">
      <c r="A17" s="87"/>
      <c r="B17" s="87"/>
      <c r="C17" s="87"/>
      <c r="D17" s="87"/>
      <c r="E17" s="88"/>
      <c r="F17" s="22">
        <f t="shared" si="0"/>
        <v>0</v>
      </c>
      <c r="G17" s="97">
        <f t="shared" si="1"/>
        <v>0</v>
      </c>
      <c r="H17" s="88"/>
      <c r="I17" s="22">
        <f t="shared" si="2"/>
        <v>0</v>
      </c>
      <c r="J17" s="88"/>
      <c r="K17" s="22">
        <f t="shared" si="7"/>
        <v>0</v>
      </c>
      <c r="L17" s="88"/>
      <c r="M17" s="22">
        <f t="shared" si="3"/>
        <v>0</v>
      </c>
      <c r="N17" s="22">
        <f>IF(OR(M17&lt;=0,),0,MIN(MAX(введение!$C$11,M17),введение!$C$14))</f>
        <v>0</v>
      </c>
      <c r="O17" s="22">
        <f t="shared" si="4"/>
        <v>0</v>
      </c>
      <c r="P17" s="88"/>
      <c r="Q17" s="22">
        <f t="shared" si="5"/>
        <v>0</v>
      </c>
      <c r="R17" s="22">
        <f t="shared" si="6"/>
        <v>0</v>
      </c>
    </row>
    <row r="18" spans="1:18" x14ac:dyDescent="0.25">
      <c r="A18" s="87"/>
      <c r="B18" s="87"/>
      <c r="C18" s="87"/>
      <c r="D18" s="87"/>
      <c r="E18" s="88"/>
      <c r="F18" s="22">
        <f t="shared" si="0"/>
        <v>0</v>
      </c>
      <c r="G18" s="97">
        <f t="shared" si="1"/>
        <v>0</v>
      </c>
      <c r="H18" s="88"/>
      <c r="I18" s="22">
        <f t="shared" si="2"/>
        <v>0</v>
      </c>
      <c r="J18" s="88"/>
      <c r="K18" s="22">
        <f t="shared" si="7"/>
        <v>0</v>
      </c>
      <c r="L18" s="88"/>
      <c r="M18" s="22">
        <f t="shared" si="3"/>
        <v>0</v>
      </c>
      <c r="N18" s="22">
        <f>IF(OR(M18&lt;=0,),0,MIN(MAX(введение!$C$11,M18),введение!$C$14))</f>
        <v>0</v>
      </c>
      <c r="O18" s="22">
        <f t="shared" si="4"/>
        <v>0</v>
      </c>
      <c r="P18" s="88"/>
      <c r="Q18" s="22">
        <f t="shared" si="5"/>
        <v>0</v>
      </c>
      <c r="R18" s="22">
        <f t="shared" si="6"/>
        <v>0</v>
      </c>
    </row>
    <row r="19" spans="1:18" x14ac:dyDescent="0.25">
      <c r="A19" s="87"/>
      <c r="B19" s="87"/>
      <c r="C19" s="87"/>
      <c r="D19" s="87"/>
      <c r="E19" s="88"/>
      <c r="F19" s="22">
        <f t="shared" si="0"/>
        <v>0</v>
      </c>
      <c r="G19" s="97">
        <f t="shared" si="1"/>
        <v>0</v>
      </c>
      <c r="H19" s="88"/>
      <c r="I19" s="22">
        <f t="shared" si="2"/>
        <v>0</v>
      </c>
      <c r="J19" s="88"/>
      <c r="K19" s="22">
        <f t="shared" si="7"/>
        <v>0</v>
      </c>
      <c r="L19" s="88"/>
      <c r="M19" s="22">
        <f t="shared" si="3"/>
        <v>0</v>
      </c>
      <c r="N19" s="22">
        <f>IF(OR(M19&lt;=0,),0,MIN(MAX(введение!$C$11,M19),введение!$C$14))</f>
        <v>0</v>
      </c>
      <c r="O19" s="22">
        <f t="shared" si="4"/>
        <v>0</v>
      </c>
      <c r="P19" s="88"/>
      <c r="Q19" s="22">
        <f t="shared" si="5"/>
        <v>0</v>
      </c>
      <c r="R19" s="22">
        <f t="shared" si="6"/>
        <v>0</v>
      </c>
    </row>
    <row r="20" spans="1:18" x14ac:dyDescent="0.25">
      <c r="A20" s="87"/>
      <c r="B20" s="87"/>
      <c r="C20" s="87"/>
      <c r="D20" s="87"/>
      <c r="E20" s="88"/>
      <c r="F20" s="22">
        <f t="shared" si="0"/>
        <v>0</v>
      </c>
      <c r="G20" s="97">
        <f t="shared" si="1"/>
        <v>0</v>
      </c>
      <c r="H20" s="88"/>
      <c r="I20" s="22">
        <f t="shared" si="2"/>
        <v>0</v>
      </c>
      <c r="J20" s="88"/>
      <c r="K20" s="22">
        <f t="shared" si="7"/>
        <v>0</v>
      </c>
      <c r="L20" s="88"/>
      <c r="M20" s="22">
        <f t="shared" si="3"/>
        <v>0</v>
      </c>
      <c r="N20" s="22">
        <f>IF(OR(M20&lt;=0,),0,MIN(MAX(введение!$C$11,M20),введение!$C$14))</f>
        <v>0</v>
      </c>
      <c r="O20" s="22">
        <f t="shared" si="4"/>
        <v>0</v>
      </c>
      <c r="P20" s="88"/>
      <c r="Q20" s="22">
        <f t="shared" si="5"/>
        <v>0</v>
      </c>
      <c r="R20" s="22">
        <f t="shared" si="6"/>
        <v>0</v>
      </c>
    </row>
    <row r="21" spans="1:18" x14ac:dyDescent="0.25">
      <c r="A21" s="87"/>
      <c r="B21" s="87"/>
      <c r="C21" s="87"/>
      <c r="D21" s="87"/>
      <c r="E21" s="88"/>
      <c r="F21" s="22">
        <f t="shared" si="0"/>
        <v>0</v>
      </c>
      <c r="G21" s="97">
        <f t="shared" si="1"/>
        <v>0</v>
      </c>
      <c r="H21" s="88"/>
      <c r="I21" s="22">
        <f t="shared" si="2"/>
        <v>0</v>
      </c>
      <c r="J21" s="88"/>
      <c r="K21" s="22">
        <f t="shared" si="7"/>
        <v>0</v>
      </c>
      <c r="L21" s="88"/>
      <c r="M21" s="22">
        <f t="shared" si="3"/>
        <v>0</v>
      </c>
      <c r="N21" s="22">
        <f>IF(OR(M21&lt;=0,),0,MIN(MAX(введение!$C$11,M21),введение!$C$14))</f>
        <v>0</v>
      </c>
      <c r="O21" s="22">
        <f t="shared" si="4"/>
        <v>0</v>
      </c>
      <c r="P21" s="88"/>
      <c r="Q21" s="22">
        <f t="shared" si="5"/>
        <v>0</v>
      </c>
      <c r="R21" s="22">
        <f t="shared" si="6"/>
        <v>0</v>
      </c>
    </row>
    <row r="22" spans="1:18" x14ac:dyDescent="0.25">
      <c r="A22" s="87"/>
      <c r="B22" s="87"/>
      <c r="C22" s="87"/>
      <c r="D22" s="87"/>
      <c r="E22" s="88"/>
      <c r="F22" s="22">
        <f t="shared" si="0"/>
        <v>0</v>
      </c>
      <c r="G22" s="97">
        <f t="shared" si="1"/>
        <v>0</v>
      </c>
      <c r="H22" s="88"/>
      <c r="I22" s="22">
        <f t="shared" si="2"/>
        <v>0</v>
      </c>
      <c r="J22" s="88"/>
      <c r="K22" s="22">
        <f t="shared" si="7"/>
        <v>0</v>
      </c>
      <c r="L22" s="88"/>
      <c r="M22" s="22">
        <f t="shared" si="3"/>
        <v>0</v>
      </c>
      <c r="N22" s="22">
        <f>IF(OR(M22&lt;=0,),0,MIN(MAX(введение!$C$11,M22),введение!$C$14))</f>
        <v>0</v>
      </c>
      <c r="O22" s="22">
        <f t="shared" si="4"/>
        <v>0</v>
      </c>
      <c r="P22" s="88"/>
      <c r="Q22" s="22">
        <f t="shared" si="5"/>
        <v>0</v>
      </c>
      <c r="R22" s="22">
        <f t="shared" si="6"/>
        <v>0</v>
      </c>
    </row>
    <row r="23" spans="1:18" x14ac:dyDescent="0.25">
      <c r="A23" s="87"/>
      <c r="B23" s="87"/>
      <c r="C23" s="87"/>
      <c r="D23" s="87"/>
      <c r="E23" s="88"/>
      <c r="F23" s="22">
        <f t="shared" si="0"/>
        <v>0</v>
      </c>
      <c r="G23" s="97">
        <f t="shared" si="1"/>
        <v>0</v>
      </c>
      <c r="H23" s="88"/>
      <c r="I23" s="22">
        <f t="shared" si="2"/>
        <v>0</v>
      </c>
      <c r="J23" s="88"/>
      <c r="K23" s="22">
        <f t="shared" si="7"/>
        <v>0</v>
      </c>
      <c r="L23" s="88"/>
      <c r="M23" s="22">
        <f t="shared" si="3"/>
        <v>0</v>
      </c>
      <c r="N23" s="22">
        <f>IF(OR(M23&lt;=0,),0,MIN(MAX(введение!$C$11,M23),введение!$C$14))</f>
        <v>0</v>
      </c>
      <c r="O23" s="22">
        <f t="shared" si="4"/>
        <v>0</v>
      </c>
      <c r="P23" s="88"/>
      <c r="Q23" s="22">
        <f t="shared" si="5"/>
        <v>0</v>
      </c>
      <c r="R23" s="22">
        <f t="shared" si="6"/>
        <v>0</v>
      </c>
    </row>
    <row r="24" spans="1:18" x14ac:dyDescent="0.25">
      <c r="A24" s="87"/>
      <c r="B24" s="87"/>
      <c r="C24" s="87"/>
      <c r="D24" s="87"/>
      <c r="E24" s="88"/>
      <c r="F24" s="22">
        <f t="shared" si="0"/>
        <v>0</v>
      </c>
      <c r="G24" s="97">
        <f t="shared" si="1"/>
        <v>0</v>
      </c>
      <c r="H24" s="88"/>
      <c r="I24" s="22">
        <f t="shared" si="2"/>
        <v>0</v>
      </c>
      <c r="J24" s="88"/>
      <c r="K24" s="22">
        <f t="shared" si="7"/>
        <v>0</v>
      </c>
      <c r="L24" s="88"/>
      <c r="M24" s="22">
        <f t="shared" si="3"/>
        <v>0</v>
      </c>
      <c r="N24" s="22">
        <f>IF(OR(M24&lt;=0,),0,MIN(MAX(введение!$C$11,M24),введение!$C$14))</f>
        <v>0</v>
      </c>
      <c r="O24" s="22">
        <f t="shared" si="4"/>
        <v>0</v>
      </c>
      <c r="P24" s="88"/>
      <c r="Q24" s="22">
        <f t="shared" si="5"/>
        <v>0</v>
      </c>
      <c r="R24" s="22">
        <f t="shared" si="6"/>
        <v>0</v>
      </c>
    </row>
    <row r="25" spans="1:18" x14ac:dyDescent="0.25">
      <c r="A25" s="87"/>
      <c r="B25" s="87"/>
      <c r="C25" s="87"/>
      <c r="D25" s="87"/>
      <c r="E25" s="88"/>
      <c r="F25" s="22">
        <f t="shared" si="0"/>
        <v>0</v>
      </c>
      <c r="G25" s="97">
        <f t="shared" si="1"/>
        <v>0</v>
      </c>
      <c r="H25" s="88"/>
      <c r="I25" s="22">
        <f t="shared" si="2"/>
        <v>0</v>
      </c>
      <c r="J25" s="88"/>
      <c r="K25" s="22">
        <f t="shared" si="7"/>
        <v>0</v>
      </c>
      <c r="L25" s="88"/>
      <c r="M25" s="22">
        <f t="shared" si="3"/>
        <v>0</v>
      </c>
      <c r="N25" s="22">
        <f>IF(OR(M25&lt;=0,),0,MIN(MAX(введение!$C$11,M25),введение!$C$14))</f>
        <v>0</v>
      </c>
      <c r="O25" s="22">
        <f t="shared" si="4"/>
        <v>0</v>
      </c>
      <c r="P25" s="88"/>
      <c r="Q25" s="22">
        <f t="shared" si="5"/>
        <v>0</v>
      </c>
      <c r="R25" s="22">
        <f t="shared" si="6"/>
        <v>0</v>
      </c>
    </row>
    <row r="26" spans="1:18" x14ac:dyDescent="0.25">
      <c r="A26" s="192" t="s">
        <v>83</v>
      </c>
      <c r="B26" s="193"/>
      <c r="C26" s="23">
        <f>SUM(C14:C25)</f>
        <v>0</v>
      </c>
      <c r="D26" s="23">
        <f t="shared" ref="D26:Q26" si="8">SUM(D14:D25)</f>
        <v>0</v>
      </c>
      <c r="E26" s="23">
        <f t="shared" si="8"/>
        <v>0</v>
      </c>
      <c r="F26" s="23">
        <f t="shared" si="8"/>
        <v>0</v>
      </c>
      <c r="G26" s="23">
        <f t="shared" si="8"/>
        <v>0</v>
      </c>
      <c r="H26" s="23">
        <f t="shared" si="8"/>
        <v>0</v>
      </c>
      <c r="I26" s="23">
        <f t="shared" si="8"/>
        <v>0</v>
      </c>
      <c r="J26" s="23"/>
      <c r="K26" s="23">
        <f>SUM(K14:K25)</f>
        <v>0</v>
      </c>
      <c r="L26" s="23">
        <f t="shared" si="8"/>
        <v>0</v>
      </c>
      <c r="M26" s="23">
        <f t="shared" si="8"/>
        <v>0</v>
      </c>
      <c r="N26" s="23">
        <f t="shared" si="8"/>
        <v>0</v>
      </c>
      <c r="O26" s="23">
        <f t="shared" si="8"/>
        <v>0</v>
      </c>
      <c r="P26" s="23">
        <f t="shared" si="8"/>
        <v>0</v>
      </c>
      <c r="Q26" s="23">
        <f t="shared" si="8"/>
        <v>0</v>
      </c>
      <c r="R26" s="23">
        <f>SUM(R14:R25)</f>
        <v>0</v>
      </c>
    </row>
    <row r="27" spans="1:18" x14ac:dyDescent="0.25">
      <c r="A27" s="58"/>
      <c r="B27" s="58"/>
      <c r="C27" s="58"/>
      <c r="D27" s="58"/>
    </row>
    <row r="28" spans="1:18" x14ac:dyDescent="0.25">
      <c r="A28" s="51"/>
      <c r="B28" s="51"/>
      <c r="C28" s="52"/>
      <c r="D28" s="52"/>
    </row>
    <row r="29" spans="1:18" x14ac:dyDescent="0.25">
      <c r="A29" s="53" t="s">
        <v>71</v>
      </c>
      <c r="B29" s="44"/>
      <c r="C29"/>
      <c r="D29"/>
    </row>
    <row r="30" spans="1:18" x14ac:dyDescent="0.25">
      <c r="A30" s="44"/>
      <c r="B30" s="44"/>
      <c r="C30"/>
      <c r="D30"/>
    </row>
    <row r="31" spans="1:18" x14ac:dyDescent="0.25">
      <c r="A31" s="51"/>
      <c r="B31" s="51"/>
      <c r="C31" s="52"/>
      <c r="D31" s="52"/>
    </row>
    <row r="32" spans="1:18" x14ac:dyDescent="0.25">
      <c r="A32" s="53" t="s">
        <v>72</v>
      </c>
      <c r="B32" s="44"/>
      <c r="C32"/>
      <c r="D32"/>
    </row>
    <row r="33" spans="1:4" x14ac:dyDescent="0.25">
      <c r="A33" s="44"/>
      <c r="B33" s="44"/>
      <c r="C33"/>
      <c r="D33"/>
    </row>
    <row r="34" spans="1:4" x14ac:dyDescent="0.25">
      <c r="A34" s="51"/>
      <c r="B34" s="51"/>
      <c r="C34" s="52"/>
      <c r="D34" s="52"/>
    </row>
    <row r="35" spans="1:4" x14ac:dyDescent="0.25">
      <c r="A35" s="53" t="s">
        <v>84</v>
      </c>
      <c r="B35" s="44"/>
      <c r="C35"/>
      <c r="D35"/>
    </row>
    <row r="36" spans="1:4" x14ac:dyDescent="0.25">
      <c r="A36" s="44"/>
      <c r="B36" s="44"/>
      <c r="C36"/>
      <c r="D36"/>
    </row>
    <row r="37" spans="1:4" x14ac:dyDescent="0.25">
      <c r="A37" s="51"/>
      <c r="B37" s="51"/>
      <c r="C37" s="52"/>
      <c r="D37"/>
    </row>
    <row r="38" spans="1:4" x14ac:dyDescent="0.25">
      <c r="A38" s="53" t="s">
        <v>73</v>
      </c>
      <c r="B38" s="44"/>
      <c r="C38"/>
      <c r="D38"/>
    </row>
    <row r="39" spans="1:4" x14ac:dyDescent="0.25">
      <c r="A39" s="58"/>
      <c r="B39" s="58"/>
      <c r="C39" s="58"/>
      <c r="D39" s="58"/>
    </row>
  </sheetData>
  <mergeCells count="2">
    <mergeCell ref="A11:E11"/>
    <mergeCell ref="A26:B26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2</vt:i4>
      </vt:variant>
    </vt:vector>
  </HeadingPairs>
  <TitlesOfParts>
    <vt:vector size="13" baseType="lpstr">
      <vt:lpstr>введение</vt:lpstr>
      <vt:lpstr>№ 910 Декларация </vt:lpstr>
      <vt:lpstr>№ 1доход </vt:lpstr>
      <vt:lpstr>№ 2 Начис. доходы работ.  </vt:lpstr>
      <vt:lpstr>№ 2.1 Начис. доходы работ</vt:lpstr>
      <vt:lpstr>№ 2.2 Начис. доходы работ</vt:lpstr>
      <vt:lpstr>№ 2.3 Начис. доходы работ</vt:lpstr>
      <vt:lpstr>№ 2.4 Начис. доходы работ</vt:lpstr>
      <vt:lpstr>№ 2.5 Начис. доходы работ. </vt:lpstr>
      <vt:lpstr>№ 2.6 Начис. доходы работ. </vt:lpstr>
      <vt:lpstr>№ 3 Доходы ИП для ОПВ</vt:lpstr>
      <vt:lpstr>введение!_SUB100</vt:lpstr>
      <vt:lpstr>введение!sub1002163307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komanchuk</dc:creator>
  <cp:lastModifiedBy>Галина Корнеева</cp:lastModifiedBy>
  <cp:lastPrinted>2015-06-29T01:54:51Z</cp:lastPrinted>
  <dcterms:created xsi:type="dcterms:W3CDTF">2012-08-23T02:55:12Z</dcterms:created>
  <dcterms:modified xsi:type="dcterms:W3CDTF">2017-02-20T04:59:55Z</dcterms:modified>
</cp:coreProperties>
</file>